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033行財政支援課\00.一時保存フォルダ（令和５年度）\M_地方財政\M4_財政診断\M409_財政状況資料集\04　令和４年度財政状況資料集の作成・公表について\05　修正後データ\"/>
    </mc:Choice>
  </mc:AlternateContent>
  <bookViews>
    <workbookView xWindow="0" yWindow="0" windowWidth="24000" windowHeight="801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P88" i="12" l="1"/>
  <c r="AU88" i="12"/>
  <c r="AF88" i="12"/>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U34" i="10" s="1"/>
  <c r="U35" i="10" s="1"/>
  <c r="U36" i="10" s="1"/>
  <c r="CO35" i="10"/>
  <c r="BE35" i="10"/>
  <c r="C35" i="10"/>
  <c r="BE34" i="10"/>
  <c r="C34" i="10"/>
  <c r="AM34" i="10" l="1"/>
  <c r="AM35" i="10" s="1"/>
  <c r="BW34" i="10"/>
  <c r="BW35" i="10" s="1"/>
  <c r="BW36" i="10" s="1"/>
  <c r="BW37" i="10" s="1"/>
  <c r="BW38" i="10" s="1"/>
  <c r="BW39" i="10" s="1"/>
  <c r="BW40" i="10" s="1"/>
  <c r="BW41" i="10" s="1"/>
  <c r="BW42" i="10" s="1"/>
  <c r="BW43"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O34" i="10" l="1"/>
</calcChain>
</file>

<file path=xl/sharedStrings.xml><?xml version="1.0" encoding="utf-8"?>
<sst xmlns="http://schemas.openxmlformats.org/spreadsheetml/2006/main" count="1121" uniqueCount="626">
  <si>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</si>
  <si>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</si>
  <si>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</si>
  <si>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</si>
  <si>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</si>
  <si>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</si>
  <si>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</si>
  <si>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</si>
  <si>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</si>
  <si>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</si>
  <si>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</si>
  <si>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</si>
  <si>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</si>
  <si>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</si>
  <si>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</si>
  <si>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</si>
  <si>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</si>
  <si>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</si>
  <si>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</si>
  <si>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</si>
  <si>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</si>
  <si>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</si>
  <si>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</si>
  <si>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</si>
  <si>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</si>
  <si>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</si>
  <si>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</si>
  <si>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</si>
  <si>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</si>
  <si>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</si>
  <si>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</si>
  <si>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</si>
  <si>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</si>
  <si>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</si>
  <si>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</si>
  <si>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</si>
  <si>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</si>
  <si>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</si>
  <si>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</si>
  <si>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</si>
  <si>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</si>
  <si>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</si>
  <si>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</si>
  <si>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</si>
  <si>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</si>
  <si>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</si>
  <si>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</si>
  <si>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</si>
  <si>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</si>
  <si>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</si>
  <si>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</si>
  <si>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</si>
  <si>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</si>
  <si>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</si>
  <si>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</si>
  <si>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</si>
  <si>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</si>
  <si>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</si>
  <si>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</si>
  <si>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</si>
  <si>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</si>
  <si>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</si>
  <si>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</si>
  <si>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</si>
  <si>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</si>
  <si>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</si>
  <si>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</si>
  <si>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</si>
  <si>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</si>
  <si>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</si>
  <si>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</si>
  <si>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</si>
  <si>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</si>
  <si>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</si>
  <si>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</si>
  <si>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</si>
  <si>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</si>
  <si>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</si>
  <si>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</si>
  <si>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</si>
  <si>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</si>
  <si>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</si>
  <si>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</si>
  <si>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</si>
  <si>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</si>
  <si>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福岡県</t>
    <phoneticPr fontId="5"/>
  </si>
  <si>
    <t>市町村類型</t>
    <phoneticPr fontId="5"/>
  </si>
  <si>
    <t>Ⅱ－３</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</si>
  <si>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</si>
  <si>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</si>
  <si>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</si>
  <si>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</si>
  <si>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</si>
  <si>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</si>
  <si>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</si>
  <si>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</si>
  <si>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</si>
  <si>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</si>
  <si>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</si>
  <si>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</si>
  <si>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古賀市</t>
    <phoneticPr fontId="5"/>
  </si>
  <si>
    <t>地方交付税種地</t>
    <rPh sb="0" eb="2">
      <t>チホウ</t>
    </rPh>
    <rPh sb="2" eb="5">
      <t>コウフゼイ</t>
    </rPh>
    <rPh sb="5" eb="6">
      <t>シュ</t>
    </rPh>
    <rPh sb="6" eb="7">
      <t>チ</t>
    </rPh>
    <phoneticPr fontId="5"/>
  </si>
  <si>
    <t>2-5</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</si>
  <si>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</si>
  <si>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</si>
  <si>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</si>
  <si>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</si>
  <si>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</si>
  <si>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</si>
  <si>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</si>
  <si>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</si>
  <si>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</si>
  <si>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</si>
  <si>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</si>
  <si>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</si>
  <si>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</si>
  <si>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</si>
  <si>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</si>
  <si>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</si>
  <si>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</si>
  <si>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</si>
  <si>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</si>
  <si>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</si>
  <si>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</si>
  <si>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</si>
  <si>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</si>
  <si>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</si>
  <si>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1.4</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</si>
  <si>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</si>
  <si>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</si>
  <si>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</si>
  <si>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</si>
  <si>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</si>
  <si>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</si>
  <si>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</si>
  <si>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</si>
  <si>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</si>
  <si>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</si>
  <si>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</si>
  <si>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</si>
  <si>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</si>
  <si>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</si>
  <si>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</si>
  <si>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</si>
  <si>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</si>
  <si>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</si>
  <si>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</si>
  <si>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</si>
  <si>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</si>
  <si>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</si>
  <si>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</si>
  <si>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t>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</si>
  <si>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</si>
  <si>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</si>
  <si>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</si>
  <si>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</si>
  <si>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</si>
  <si>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</si>
  <si>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</si>
  <si>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25"/>
  </si>
  <si>
    <t>うち日本人(％)</t>
    <phoneticPr fontId="5"/>
  </si>
  <si>
    <t>-0.7</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</si>
  <si>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</si>
  <si>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</si>
  <si>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</si>
  <si>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</si>
  <si>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</si>
  <si>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</si>
  <si>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</si>
  <si>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</si>
  <si>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</si>
  <si>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</si>
  <si>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</si>
  <si>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</si>
  <si>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</si>
  <si>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</si>
  <si>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</si>
  <si>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</si>
  <si>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</si>
  <si>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</si>
  <si>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</si>
  <si>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</si>
  <si>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</si>
  <si>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</si>
  <si>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</si>
  <si>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</si>
  <si>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</si>
  <si>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</si>
  <si>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</si>
  <si>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</si>
  <si>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</si>
  <si>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</si>
  <si>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</si>
  <si>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</si>
  <si>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</si>
  <si>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</si>
  <si>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</si>
  <si>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</si>
  <si>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</si>
  <si>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</si>
  <si>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</si>
  <si>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</si>
  <si>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</si>
  <si>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</si>
  <si>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</si>
  <si>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</si>
  <si>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</si>
  <si>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</si>
  <si>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</si>
  <si>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</si>
  <si>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</si>
  <si>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</si>
  <si>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</si>
  <si>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</si>
  <si>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</si>
  <si>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</si>
  <si>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</si>
  <si>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</si>
  <si>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</si>
  <si>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</si>
  <si>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</si>
  <si>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</si>
  <si>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</si>
  <si>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</si>
  <si>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</si>
  <si>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福岡県古賀市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</si>
  <si>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</si>
  <si>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</si>
  <si>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</si>
  <si>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</si>
  <si>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</si>
  <si>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</si>
  <si>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</si>
  <si>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</si>
  <si>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</si>
  <si>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</si>
  <si>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</si>
  <si>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</si>
  <si>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</si>
  <si>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</si>
  <si>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</si>
  <si>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</si>
  <si>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</si>
  <si>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</si>
  <si>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</si>
  <si>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</si>
  <si>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</si>
  <si>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</si>
  <si>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</si>
  <si>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</si>
  <si>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</si>
  <si>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</si>
  <si>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</si>
  <si>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</si>
  <si>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</si>
  <si>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</si>
  <si>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</si>
  <si>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</si>
  <si>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</si>
  <si>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</si>
  <si>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</si>
  <si>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</si>
  <si>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</si>
  <si>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</si>
  <si>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</si>
  <si>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</si>
  <si>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</si>
  <si>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</si>
  <si>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</si>
  <si>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</si>
  <si>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</si>
  <si>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</si>
  <si>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</si>
  <si>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</si>
  <si>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</si>
  <si>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</si>
  <si>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</si>
  <si>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</si>
  <si>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</si>
  <si>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</si>
  <si>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</si>
  <si>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</si>
  <si>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</si>
  <si>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</si>
  <si>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</si>
  <si>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</si>
  <si>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</si>
  <si>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</si>
  <si>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</si>
  <si>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</si>
  <si>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</si>
  <si>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</si>
  <si>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</si>
  <si>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</si>
  <si>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</si>
  <si>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</si>
  <si>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</si>
  <si>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</si>
  <si>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</si>
  <si>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</si>
  <si>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</si>
  <si>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</si>
  <si>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</si>
  <si>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</si>
  <si>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</si>
  <si>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</si>
  <si>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</si>
  <si>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</si>
  <si>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</si>
  <si>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</si>
  <si>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</si>
  <si>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</si>
  <si>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</si>
  <si>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</si>
  <si>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</si>
  <si>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</si>
  <si>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</si>
  <si>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</si>
  <si>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</si>
  <si>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</si>
  <si>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</si>
  <si>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</si>
  <si>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</si>
  <si>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</si>
  <si>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</si>
  <si>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</si>
  <si>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</si>
  <si>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</si>
  <si>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</si>
  <si>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</si>
  <si>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</si>
  <si>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</si>
  <si>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</si>
  <si>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</si>
  <si>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</si>
  <si>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</si>
  <si>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</si>
  <si>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</si>
  <si>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</si>
  <si>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</si>
  <si>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</si>
  <si>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</si>
  <si>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</si>
  <si>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</si>
  <si>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</si>
  <si>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</si>
  <si>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</si>
  <si>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</si>
  <si>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</si>
  <si>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</si>
  <si>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工業用水道</t>
    <phoneticPr fontId="5"/>
  </si>
  <si>
    <t>被保険者数(人)</t>
  </si>
  <si>
    <t>　積立金</t>
    <phoneticPr fontId="5"/>
  </si>
  <si>
    <t>　うち臨時財政対策債</t>
    <phoneticPr fontId="5"/>
  </si>
  <si>
    <t>交通</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</si>
  <si>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</si>
  <si>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</si>
  <si>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</si>
  <si>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</si>
  <si>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</si>
  <si>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</si>
  <si>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</si>
  <si>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</si>
  <si>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</si>
  <si>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</si>
  <si>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</si>
  <si>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</si>
  <si>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</si>
  <si>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</si>
  <si>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</si>
  <si>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</si>
  <si>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</si>
  <si>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</si>
  <si>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</si>
  <si>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</si>
  <si>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</si>
  <si>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</si>
  <si>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福岡県古賀市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</si>
  <si>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</si>
  <si>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</si>
  <si>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</si>
  <si>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</si>
  <si>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</si>
  <si>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</si>
  <si>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</si>
  <si>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</si>
  <si>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</si>
  <si>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</si>
  <si>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</si>
  <si>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</si>
  <si>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</si>
  <si>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</si>
  <si>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</si>
  <si>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</si>
  <si>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</si>
  <si>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</si>
  <si>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</si>
  <si>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</si>
  <si>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</si>
  <si>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</si>
  <si>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</si>
  <si>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</si>
  <si>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</si>
  <si>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</si>
  <si>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</si>
  <si>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</si>
  <si>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</si>
  <si>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</si>
  <si>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</si>
  <si>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</si>
  <si>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</si>
  <si>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</si>
  <si>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</si>
  <si>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</si>
  <si>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</si>
  <si>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水道事業会計</t>
    <phoneticPr fontId="5"/>
  </si>
  <si>
    <t>法適用企業</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</si>
  <si>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</si>
  <si>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</si>
  <si>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</si>
  <si>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</si>
  <si>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</si>
  <si>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</si>
  <si>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</si>
  <si>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</si>
  <si>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</si>
  <si>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</si>
  <si>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</si>
  <si>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</si>
  <si>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</si>
  <si>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</si>
  <si>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</si>
  <si>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</si>
  <si>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</si>
  <si>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</si>
  <si>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</si>
  <si>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</si>
  <si>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</si>
  <si>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</si>
  <si>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</si>
  <si>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</si>
  <si>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</si>
  <si>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</si>
  <si>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</si>
  <si>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</si>
  <si>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</si>
  <si>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</si>
  <si>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</si>
  <si>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</si>
  <si>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</si>
  <si>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</si>
  <si>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</si>
  <si>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</si>
  <si>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</si>
  <si>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</si>
  <si>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</si>
  <si>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</si>
  <si>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</si>
  <si>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</si>
  <si>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</si>
  <si>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t>
    <phoneticPr fontId="5"/>
  </si>
  <si>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</si>
  <si>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</si>
  <si>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</si>
  <si>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</si>
  <si>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</si>
  <si>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</si>
  <si>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</si>
  <si>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</si>
  <si>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</si>
  <si>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</si>
  <si>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</si>
  <si>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</si>
  <si>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t>
    <phoneticPr fontId="5"/>
  </si>
  <si>
    <t>引き受けた債務の履行に係るもの</t>
    <rPh sb="0" eb="1">
      <t>ヒ</t>
    </rPh>
    <rPh sb="2" eb="3">
      <t>ウ</t>
    </rPh>
    <rPh sb="5" eb="7">
      <t>サイム</t>
    </rPh>
    <rPh sb="8" eb="10">
      <t>リコウ</t>
    </rPh>
    <rPh sb="11" eb="12">
      <t>カカ</t>
    </rPh>
    <phoneticPr fontId="5"/>
  </si>
  <si>
    <t>-</t>
    <phoneticPr fontId="5"/>
  </si>
  <si>
    <t>-</t>
    <phoneticPr fontId="5"/>
  </si>
  <si>
    <t>-</t>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</si>
  <si>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</si>
  <si>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</si>
  <si>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</si>
  <si>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</si>
  <si>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</si>
  <si>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</si>
  <si>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</si>
  <si>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</si>
  <si>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</si>
  <si>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</si>
  <si>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t>
    <phoneticPr fontId="5"/>
  </si>
  <si>
    <t xml:space="preserve">基準財政需要額算入見込額 </t>
    <rPh sb="0" eb="2">
      <t>キジュン</t>
    </rPh>
    <rPh sb="2" eb="4">
      <t>ザイセイ</t>
    </rPh>
    <rPh sb="4" eb="7">
      <t>ジュヨウガク</t>
    </rPh>
    <rPh sb="7" eb="9">
      <t>サンニュウ</t>
    </rPh>
    <rPh sb="9" eb="12">
      <t>ミコミガク</t>
    </rPh>
    <phoneticPr fontId="31"/>
  </si>
  <si>
    <t>-</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</si>
  <si>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</si>
  <si>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</si>
  <si>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</si>
  <si>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</si>
  <si>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</si>
  <si>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</si>
  <si>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</si>
  <si>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</si>
  <si>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</si>
  <si>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</si>
  <si>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</si>
  <si>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</si>
  <si>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</si>
  <si>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</si>
  <si>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</si>
  <si>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</si>
  <si>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</si>
  <si>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</si>
  <si>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</si>
  <si>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</si>
  <si>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</si>
  <si>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</si>
  <si>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</si>
  <si>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</si>
  <si>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</si>
  <si>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</si>
  <si>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</si>
  <si>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</si>
  <si>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</si>
  <si>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</si>
  <si>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</si>
  <si>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</si>
  <si>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</si>
  <si>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</si>
  <si>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</si>
  <si>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</si>
  <si>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</si>
  <si>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</si>
  <si>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</si>
  <si>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</si>
  <si>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</si>
  <si>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</si>
  <si>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</si>
  <si>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</si>
  <si>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</si>
  <si>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</si>
  <si>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</si>
  <si>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</si>
  <si>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</si>
  <si>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</si>
  <si>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</si>
  <si>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</si>
  <si>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</si>
  <si>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</si>
  <si>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</si>
  <si>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</si>
  <si>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</si>
  <si>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</si>
  <si>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</si>
  <si>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</si>
  <si>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</si>
  <si>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</si>
  <si>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</si>
  <si>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</si>
  <si>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</si>
  <si>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</si>
  <si>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</si>
  <si>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</si>
  <si>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</si>
  <si>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</si>
  <si>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</si>
  <si>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</si>
  <si>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</si>
  <si>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</si>
  <si>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</si>
  <si>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</si>
  <si>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</si>
  <si>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</si>
  <si>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</si>
  <si>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</si>
  <si>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</si>
  <si>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</si>
  <si>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</si>
  <si>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</si>
  <si>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</si>
  <si>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</si>
  <si>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0.49</t>
  </si>
  <si>
    <t>▲ 5.92</t>
  </si>
  <si>
    <t>一般会計</t>
  </si>
  <si>
    <t>水道事業会計</t>
  </si>
  <si>
    <t>下水道事業会計</t>
  </si>
  <si>
    <t>介護保険特別会計</t>
  </si>
  <si>
    <t>国民健康保険特別会計</t>
  </si>
  <si>
    <t>後期高齢者医療特別会計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</si>
  <si>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</si>
  <si>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</si>
  <si>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</si>
  <si>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</si>
  <si>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</si>
  <si>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</si>
  <si>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</si>
  <si>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</si>
  <si>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</si>
  <si>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福岡地区水道企業団</t>
  </si>
  <si>
    <t>玄界環境組合</t>
  </si>
  <si>
    <t>古賀高等学校組合</t>
  </si>
  <si>
    <t>北筑昇華苑組合</t>
  </si>
  <si>
    <t>粕屋北部消防組合(一般会計)</t>
  </si>
  <si>
    <t>粕屋北部消防組合(休日診療所事業特別会計)</t>
  </si>
  <si>
    <t>福岡県市町村消防団員等公務災害補償組合</t>
  </si>
  <si>
    <t>福岡県市町村職員退職手当組合(一般会計)</t>
    <rPh sb="6" eb="8">
      <t>ショクイン</t>
    </rPh>
    <phoneticPr fontId="3"/>
  </si>
  <si>
    <t>福岡県市町村職員退職手当組合(基金特別会計)</t>
    <rPh sb="6" eb="8">
      <t>ショクイン</t>
    </rPh>
    <phoneticPr fontId="3"/>
  </si>
  <si>
    <t>糟屋郡自治会館組合</t>
  </si>
  <si>
    <t>福岡県自治振興組合(一般会計)</t>
    <rPh sb="10" eb="12">
      <t>イッパン</t>
    </rPh>
    <rPh sb="12" eb="14">
      <t>カイケイ</t>
    </rPh>
    <phoneticPr fontId="3"/>
  </si>
  <si>
    <t>福岡県自治振興組合(公文書館事業特別会計)</t>
    <rPh sb="10" eb="14">
      <t>コウブンショカン</t>
    </rPh>
    <rPh sb="14" eb="16">
      <t>ジギョウ</t>
    </rPh>
    <rPh sb="16" eb="18">
      <t>トクベツ</t>
    </rPh>
    <rPh sb="18" eb="20">
      <t>カイケイ</t>
    </rPh>
    <phoneticPr fontId="3"/>
  </si>
  <si>
    <t>福岡都市圏広域行政事業組合(一般会計)</t>
  </si>
  <si>
    <t>福岡都市圏広域行政事業組合(流域連携事業特別会計)</t>
  </si>
  <si>
    <t>福岡都市圏広域行政事業組合(競艇事業特別会計)</t>
  </si>
  <si>
    <t>福岡県後期高齢者医療広域連合(一般会計)</t>
  </si>
  <si>
    <t>福岡県後期高齢者医療広域連合(後期高齢者医療特別会計)</t>
  </si>
  <si>
    <t>古賀市土地開発公社</t>
    <rPh sb="0" eb="3">
      <t>コガシ</t>
    </rPh>
    <rPh sb="3" eb="5">
      <t>トチ</t>
    </rPh>
    <rPh sb="5" eb="7">
      <t>カイハツ</t>
    </rPh>
    <rPh sb="7" eb="9">
      <t>コウシャ</t>
    </rPh>
    <phoneticPr fontId="2"/>
  </si>
  <si>
    <t>-</t>
    <phoneticPr fontId="2"/>
  </si>
  <si>
    <t>公共施設等建設保全資金積立金</t>
    <rPh sb="0" eb="2">
      <t>コウキョウ</t>
    </rPh>
    <rPh sb="2" eb="4">
      <t>シセツ</t>
    </rPh>
    <rPh sb="4" eb="5">
      <t>トウ</t>
    </rPh>
    <rPh sb="5" eb="7">
      <t>ケンセツ</t>
    </rPh>
    <rPh sb="7" eb="9">
      <t>ホゼン</t>
    </rPh>
    <rPh sb="9" eb="11">
      <t>シキン</t>
    </rPh>
    <rPh sb="11" eb="13">
      <t>ツミタテ</t>
    </rPh>
    <rPh sb="13" eb="14">
      <t>キン</t>
    </rPh>
    <phoneticPr fontId="5"/>
  </si>
  <si>
    <t>義務教育施設整備保全基金</t>
    <rPh sb="0" eb="2">
      <t>ギム</t>
    </rPh>
    <rPh sb="2" eb="4">
      <t>キョウイク</t>
    </rPh>
    <rPh sb="4" eb="6">
      <t>シセツ</t>
    </rPh>
    <rPh sb="6" eb="8">
      <t>セイビ</t>
    </rPh>
    <rPh sb="8" eb="10">
      <t>ホゼン</t>
    </rPh>
    <rPh sb="10" eb="12">
      <t>キキン</t>
    </rPh>
    <phoneticPr fontId="2"/>
  </si>
  <si>
    <t>ふるさと応援寄附基金</t>
    <rPh sb="4" eb="6">
      <t>オウエン</t>
    </rPh>
    <rPh sb="6" eb="8">
      <t>キフ</t>
    </rPh>
    <rPh sb="8" eb="10">
      <t>キキン</t>
    </rPh>
    <phoneticPr fontId="2"/>
  </si>
  <si>
    <t>森林環境譲与税基金</t>
    <rPh sb="0" eb="2">
      <t>シンリン</t>
    </rPh>
    <rPh sb="2" eb="4">
      <t>カンキョウ</t>
    </rPh>
    <rPh sb="4" eb="6">
      <t>ジョウヨ</t>
    </rPh>
    <rPh sb="6" eb="7">
      <t>ゼイ</t>
    </rPh>
    <rPh sb="7" eb="9">
      <t>キキン</t>
    </rPh>
    <phoneticPr fontId="2"/>
  </si>
  <si>
    <t>公共施設等総合管理基金</t>
    <rPh sb="0" eb="2">
      <t>コウキョウ</t>
    </rPh>
    <rPh sb="2" eb="4">
      <t>シセツ</t>
    </rPh>
    <rPh sb="4" eb="5">
      <t>トウ</t>
    </rPh>
    <rPh sb="5" eb="7">
      <t>ソウゴウ</t>
    </rPh>
    <rPh sb="7" eb="9">
      <t>カンリ</t>
    </rPh>
    <rPh sb="9" eb="11">
      <t>キキン</t>
    </rPh>
    <phoneticPr fontId="2"/>
  </si>
  <si>
    <t>-</t>
    <phoneticPr fontId="2"/>
  </si>
  <si>
    <t>-</t>
    <phoneticPr fontId="2"/>
  </si>
  <si>
    <t>-</t>
    <phoneticPr fontId="2"/>
  </si>
  <si>
    <t>-</t>
    <phoneticPr fontId="2"/>
  </si>
  <si>
    <t>-</t>
    <phoneticPr fontId="2"/>
  </si>
  <si>
    <t>-</t>
    <phoneticPr fontId="2"/>
  </si>
  <si>
    <t>法適用企業</t>
    <rPh sb="0" eb="5">
      <t>ホウテキヨウキギョウ</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</si>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</sst>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181" fontId="20" fillId="0" borderId="6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16" fillId="0" borderId="0" xfId="6" applyAlignment="1">
      <alignment vertical="center"/>
    </xf>
    <xf numFmtId="0" fontId="16" fillId="0" borderId="38" xfId="6" applyBorder="1" applyAlignment="1">
      <alignment vertical="center"/>
    </xf>
    <xf numFmtId="178" fontId="20" fillId="0" borderId="87" xfId="11" applyNumberFormat="1" applyFont="1" applyBorder="1" applyAlignment="1">
      <alignment horizontal="right" vertical="center" shrinkToFit="1"/>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11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41934</c:v>
                </c:pt>
                <c:pt idx="1">
                  <c:v>45588</c:v>
                </c:pt>
                <c:pt idx="2">
                  <c:v>45483</c:v>
                </c:pt>
                <c:pt idx="3">
                  <c:v>45945</c:v>
                </c:pt>
                <c:pt idx="4">
                  <c:v>44475</c:v>
                </c:pt>
              </c:numCache>
            </c:numRef>
          </c:val>
          <c:smooth val="0"/>
          <c:extLst xmlns:c16r2="http://schemas.microsoft.com/office/drawing/2015/06/chart">
            <c:ext xmlns:c16="http://schemas.microsoft.com/office/drawing/2014/chart" uri="{C3380CC4-5D6E-409C-BE32-E72D297353CC}">
              <c16:uniqueId val="{00000000-BD4C-48E6-AE55-F9B1779FB2E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23304</c:v>
                </c:pt>
                <c:pt idx="1">
                  <c:v>33259</c:v>
                </c:pt>
                <c:pt idx="2">
                  <c:v>20750</c:v>
                </c:pt>
                <c:pt idx="3">
                  <c:v>27604</c:v>
                </c:pt>
                <c:pt idx="4">
                  <c:v>57999</c:v>
                </c:pt>
              </c:numCache>
            </c:numRef>
          </c:val>
          <c:smooth val="0"/>
          <c:extLst xmlns:c16r2="http://schemas.microsoft.com/office/drawing/2015/06/chart">
            <c:ext xmlns:c16="http://schemas.microsoft.com/office/drawing/2014/chart" uri="{C3380CC4-5D6E-409C-BE32-E72D297353CC}">
              <c16:uniqueId val="{00000001-BD4C-48E6-AE55-F9B1779FB2E6}"/>
            </c:ext>
          </c:extLst>
        </c:ser>
        <c:dLbls>
          <c:showLegendKey val="0"/>
          <c:showVal val="0"/>
          <c:showCatName val="0"/>
          <c:showSerName val="0"/>
          <c:showPercent val="0"/>
          <c:showBubbleSize val="0"/>
        </c:dLbls>
        <c:marker val="1"/>
        <c:smooth val="0"/>
        <c:axId val="403830992"/>
        <c:axId val="403831376"/>
      </c:lineChart>
      <c:catAx>
        <c:axId val="40383099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03831376"/>
        <c:crosses val="autoZero"/>
        <c:auto val="1"/>
        <c:lblAlgn val="ctr"/>
        <c:lblOffset val="100"/>
        <c:tickLblSkip val="1"/>
        <c:tickMarkSkip val="1"/>
        <c:noMultiLvlLbl val="0"/>
      </c:catAx>
      <c:valAx>
        <c:axId val="403831376"/>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0383099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7.39</c:v>
                </c:pt>
                <c:pt idx="1">
                  <c:v>5.68</c:v>
                </c:pt>
                <c:pt idx="2">
                  <c:v>12.34</c:v>
                </c:pt>
                <c:pt idx="3">
                  <c:v>15.97</c:v>
                </c:pt>
                <c:pt idx="4">
                  <c:v>10.98</c:v>
                </c:pt>
              </c:numCache>
            </c:numRef>
          </c:val>
          <c:extLst xmlns:c16r2="http://schemas.microsoft.com/office/drawing/2015/06/chart">
            <c:ext xmlns:c16="http://schemas.microsoft.com/office/drawing/2014/chart" uri="{C3380CC4-5D6E-409C-BE32-E72D297353CC}">
              <c16:uniqueId val="{00000000-1D6C-4BE4-AA06-8DE7E3C7D1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18.670000000000002</c:v>
                </c:pt>
                <c:pt idx="1">
                  <c:v>21.92</c:v>
                </c:pt>
                <c:pt idx="2">
                  <c:v>21.47</c:v>
                </c:pt>
                <c:pt idx="3">
                  <c:v>25.45</c:v>
                </c:pt>
                <c:pt idx="4">
                  <c:v>25.3</c:v>
                </c:pt>
              </c:numCache>
            </c:numRef>
          </c:val>
          <c:extLst xmlns:c16r2="http://schemas.microsoft.com/office/drawing/2015/06/chart">
            <c:ext xmlns:c16="http://schemas.microsoft.com/office/drawing/2014/chart" uri="{C3380CC4-5D6E-409C-BE32-E72D297353CC}">
              <c16:uniqueId val="{00000001-1D6C-4BE4-AA06-8DE7E3C7D147}"/>
            </c:ext>
          </c:extLst>
        </c:ser>
        <c:dLbls>
          <c:showLegendKey val="0"/>
          <c:showVal val="0"/>
          <c:showCatName val="0"/>
          <c:showSerName val="0"/>
          <c:showPercent val="0"/>
          <c:showBubbleSize val="0"/>
        </c:dLbls>
        <c:gapWidth val="250"/>
        <c:overlap val="100"/>
        <c:axId val="403776424"/>
        <c:axId val="40377680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-0.49</c:v>
                </c:pt>
                <c:pt idx="1">
                  <c:v>4.49</c:v>
                </c:pt>
                <c:pt idx="2">
                  <c:v>7.42</c:v>
                </c:pt>
                <c:pt idx="3">
                  <c:v>10.37</c:v>
                </c:pt>
                <c:pt idx="4">
                  <c:v>-5.92</c:v>
                </c:pt>
              </c:numCache>
            </c:numRef>
          </c:val>
          <c:smooth val="0"/>
          <c:extLst xmlns:c16r2="http://schemas.microsoft.com/office/drawing/2015/06/chart">
            <c:ext xmlns:c16="http://schemas.microsoft.com/office/drawing/2014/chart" uri="{C3380CC4-5D6E-409C-BE32-E72D297353CC}">
              <c16:uniqueId val="{00000002-1D6C-4BE4-AA06-8DE7E3C7D147}"/>
            </c:ext>
          </c:extLst>
        </c:ser>
        <c:dLbls>
          <c:showLegendKey val="0"/>
          <c:showVal val="0"/>
          <c:showCatName val="0"/>
          <c:showSerName val="0"/>
          <c:showPercent val="0"/>
          <c:showBubbleSize val="0"/>
        </c:dLbls>
        <c:marker val="1"/>
        <c:smooth val="0"/>
        <c:axId val="403776424"/>
        <c:axId val="403776808"/>
      </c:lineChart>
      <c:catAx>
        <c:axId val="4037764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03776808"/>
        <c:crosses val="autoZero"/>
        <c:auto val="1"/>
        <c:lblAlgn val="ctr"/>
        <c:lblOffset val="100"/>
        <c:tickLblSkip val="1"/>
        <c:tickMarkSkip val="1"/>
        <c:noMultiLvlLbl val="0"/>
      </c:catAx>
      <c:valAx>
        <c:axId val="4037768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37764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1.79</c:v>
                </c:pt>
                <c:pt idx="2">
                  <c:v>#N/A</c:v>
                </c:pt>
                <c:pt idx="3">
                  <c:v>1.66</c:v>
                </c:pt>
                <c:pt idx="4">
                  <c:v>#N/A</c:v>
                </c:pt>
                <c:pt idx="5">
                  <c:v>1.58</c:v>
                </c:pt>
                <c:pt idx="6">
                  <c:v>#N/A</c:v>
                </c:pt>
                <c:pt idx="7">
                  <c:v>0</c:v>
                </c:pt>
                <c:pt idx="8">
                  <c:v>0</c:v>
                </c:pt>
                <c:pt idx="9">
                  <c:v>0</c:v>
                </c:pt>
              </c:numCache>
            </c:numRef>
          </c:val>
          <c:extLst xmlns:c16r2="http://schemas.microsoft.com/office/drawing/2015/06/chart">
            <c:ext xmlns:c16="http://schemas.microsoft.com/office/drawing/2014/chart" uri="{C3380CC4-5D6E-409C-BE32-E72D297353CC}">
              <c16:uniqueId val="{00000000-51CB-4119-A5C5-0BBB40A80B8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51CB-4119-A5C5-0BBB40A80B89}"/>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51CB-4119-A5C5-0BBB40A80B89}"/>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51CB-4119-A5C5-0BBB40A80B89}"/>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0.01</c:v>
                </c:pt>
                <c:pt idx="2">
                  <c:v>#N/A</c:v>
                </c:pt>
                <c:pt idx="3">
                  <c:v>0.01</c:v>
                </c:pt>
                <c:pt idx="4">
                  <c:v>#N/A</c:v>
                </c:pt>
                <c:pt idx="5">
                  <c:v>0</c:v>
                </c:pt>
                <c:pt idx="6">
                  <c:v>#N/A</c:v>
                </c:pt>
                <c:pt idx="7">
                  <c:v>0.01</c:v>
                </c:pt>
                <c:pt idx="8">
                  <c:v>#N/A</c:v>
                </c:pt>
                <c:pt idx="9">
                  <c:v>0.01</c:v>
                </c:pt>
              </c:numCache>
            </c:numRef>
          </c:val>
          <c:extLst xmlns:c16r2="http://schemas.microsoft.com/office/drawing/2015/06/chart">
            <c:ext xmlns:c16="http://schemas.microsoft.com/office/drawing/2014/chart" uri="{C3380CC4-5D6E-409C-BE32-E72D297353CC}">
              <c16:uniqueId val="{00000004-51CB-4119-A5C5-0BBB40A80B89}"/>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2.25</c:v>
                </c:pt>
                <c:pt idx="2">
                  <c:v>#N/A</c:v>
                </c:pt>
                <c:pt idx="3">
                  <c:v>1.82</c:v>
                </c:pt>
                <c:pt idx="4">
                  <c:v>#N/A</c:v>
                </c:pt>
                <c:pt idx="5">
                  <c:v>1.17</c:v>
                </c:pt>
                <c:pt idx="6">
                  <c:v>#N/A</c:v>
                </c:pt>
                <c:pt idx="7">
                  <c:v>0.68</c:v>
                </c:pt>
                <c:pt idx="8">
                  <c:v>#N/A</c:v>
                </c:pt>
                <c:pt idx="9">
                  <c:v>0.53</c:v>
                </c:pt>
              </c:numCache>
            </c:numRef>
          </c:val>
          <c:extLst xmlns:c16r2="http://schemas.microsoft.com/office/drawing/2015/06/chart">
            <c:ext xmlns:c16="http://schemas.microsoft.com/office/drawing/2014/chart" uri="{C3380CC4-5D6E-409C-BE32-E72D297353CC}">
              <c16:uniqueId val="{00000005-51CB-4119-A5C5-0BBB40A80B89}"/>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0</c:v>
                </c:pt>
                <c:pt idx="1">
                  <c:v>0</c:v>
                </c:pt>
                <c:pt idx="2">
                  <c:v>0</c:v>
                </c:pt>
                <c:pt idx="3">
                  <c:v>0</c:v>
                </c:pt>
                <c:pt idx="4">
                  <c:v>0</c:v>
                </c:pt>
                <c:pt idx="5">
                  <c:v>0</c:v>
                </c:pt>
                <c:pt idx="6">
                  <c:v>#N/A</c:v>
                </c:pt>
                <c:pt idx="7">
                  <c:v>0.49</c:v>
                </c:pt>
                <c:pt idx="8">
                  <c:v>#N/A</c:v>
                </c:pt>
                <c:pt idx="9">
                  <c:v>0.55000000000000004</c:v>
                </c:pt>
              </c:numCache>
            </c:numRef>
          </c:val>
          <c:extLst xmlns:c16r2="http://schemas.microsoft.com/office/drawing/2015/06/chart">
            <c:ext xmlns:c16="http://schemas.microsoft.com/office/drawing/2014/chart" uri="{C3380CC4-5D6E-409C-BE32-E72D297353CC}">
              <c16:uniqueId val="{00000006-51CB-4119-A5C5-0BBB40A80B89}"/>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0</c:v>
                </c:pt>
                <c:pt idx="1">
                  <c:v>0</c:v>
                </c:pt>
                <c:pt idx="2">
                  <c:v>#N/A</c:v>
                </c:pt>
                <c:pt idx="3">
                  <c:v>2.77</c:v>
                </c:pt>
                <c:pt idx="4">
                  <c:v>#N/A</c:v>
                </c:pt>
                <c:pt idx="5">
                  <c:v>2.0499999999999998</c:v>
                </c:pt>
                <c:pt idx="6">
                  <c:v>#N/A</c:v>
                </c:pt>
                <c:pt idx="7">
                  <c:v>3.14</c:v>
                </c:pt>
                <c:pt idx="8">
                  <c:v>#N/A</c:v>
                </c:pt>
                <c:pt idx="9">
                  <c:v>2.04</c:v>
                </c:pt>
              </c:numCache>
            </c:numRef>
          </c:val>
          <c:extLst xmlns:c16r2="http://schemas.microsoft.com/office/drawing/2015/06/chart">
            <c:ext xmlns:c16="http://schemas.microsoft.com/office/drawing/2014/chart" uri="{C3380CC4-5D6E-409C-BE32-E72D297353CC}">
              <c16:uniqueId val="{00000007-51CB-4119-A5C5-0BBB40A80B89}"/>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21.08</c:v>
                </c:pt>
                <c:pt idx="2">
                  <c:v>#N/A</c:v>
                </c:pt>
                <c:pt idx="3">
                  <c:v>12.9</c:v>
                </c:pt>
                <c:pt idx="4">
                  <c:v>#N/A</c:v>
                </c:pt>
                <c:pt idx="5">
                  <c:v>11.39</c:v>
                </c:pt>
                <c:pt idx="6">
                  <c:v>#N/A</c:v>
                </c:pt>
                <c:pt idx="7">
                  <c:v>8.9700000000000006</c:v>
                </c:pt>
                <c:pt idx="8">
                  <c:v>#N/A</c:v>
                </c:pt>
                <c:pt idx="9">
                  <c:v>7.75</c:v>
                </c:pt>
              </c:numCache>
            </c:numRef>
          </c:val>
          <c:extLst xmlns:c16r2="http://schemas.microsoft.com/office/drawing/2015/06/chart">
            <c:ext xmlns:c16="http://schemas.microsoft.com/office/drawing/2014/chart" uri="{C3380CC4-5D6E-409C-BE32-E72D297353CC}">
              <c16:uniqueId val="{00000008-51CB-4119-A5C5-0BBB40A80B89}"/>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7.15</c:v>
                </c:pt>
                <c:pt idx="2">
                  <c:v>#N/A</c:v>
                </c:pt>
                <c:pt idx="3">
                  <c:v>5.35</c:v>
                </c:pt>
                <c:pt idx="4">
                  <c:v>#N/A</c:v>
                </c:pt>
                <c:pt idx="5">
                  <c:v>12.12</c:v>
                </c:pt>
                <c:pt idx="6">
                  <c:v>#N/A</c:v>
                </c:pt>
                <c:pt idx="7">
                  <c:v>15.96</c:v>
                </c:pt>
                <c:pt idx="8">
                  <c:v>#N/A</c:v>
                </c:pt>
                <c:pt idx="9">
                  <c:v>10.97</c:v>
                </c:pt>
              </c:numCache>
            </c:numRef>
          </c:val>
          <c:extLst xmlns:c16r2="http://schemas.microsoft.com/office/drawing/2015/06/chart">
            <c:ext xmlns:c16="http://schemas.microsoft.com/office/drawing/2014/chart" uri="{C3380CC4-5D6E-409C-BE32-E72D297353CC}">
              <c16:uniqueId val="{00000009-51CB-4119-A5C5-0BBB40A80B89}"/>
            </c:ext>
          </c:extLst>
        </c:ser>
        <c:dLbls>
          <c:showLegendKey val="0"/>
          <c:showVal val="0"/>
          <c:showCatName val="0"/>
          <c:showSerName val="0"/>
          <c:showPercent val="0"/>
          <c:showBubbleSize val="0"/>
        </c:dLbls>
        <c:gapWidth val="150"/>
        <c:overlap val="100"/>
        <c:axId val="504028600"/>
        <c:axId val="504028984"/>
      </c:barChart>
      <c:catAx>
        <c:axId val="5040286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04028984"/>
        <c:crosses val="autoZero"/>
        <c:auto val="1"/>
        <c:lblAlgn val="ctr"/>
        <c:lblOffset val="100"/>
        <c:tickLblSkip val="1"/>
        <c:tickMarkSkip val="1"/>
        <c:noMultiLvlLbl val="0"/>
      </c:catAx>
      <c:valAx>
        <c:axId val="5040289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0402860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1502</c:v>
                </c:pt>
                <c:pt idx="5">
                  <c:v>1469</c:v>
                </c:pt>
                <c:pt idx="8">
                  <c:v>1458</c:v>
                </c:pt>
                <c:pt idx="11">
                  <c:v>1444</c:v>
                </c:pt>
                <c:pt idx="14">
                  <c:v>1416</c:v>
                </c:pt>
              </c:numCache>
            </c:numRef>
          </c:val>
          <c:extLst xmlns:c16r2="http://schemas.microsoft.com/office/drawing/2015/06/chart">
            <c:ext xmlns:c16="http://schemas.microsoft.com/office/drawing/2014/chart" uri="{C3380CC4-5D6E-409C-BE32-E72D297353CC}">
              <c16:uniqueId val="{00000000-9523-4685-B008-6A73DDB9210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9523-4685-B008-6A73DDB9210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104</c:v>
                </c:pt>
                <c:pt idx="3">
                  <c:v>49</c:v>
                </c:pt>
                <c:pt idx="6">
                  <c:v>81</c:v>
                </c:pt>
                <c:pt idx="9">
                  <c:v>80</c:v>
                </c:pt>
                <c:pt idx="12">
                  <c:v>80</c:v>
                </c:pt>
              </c:numCache>
            </c:numRef>
          </c:val>
          <c:extLst xmlns:c16r2="http://schemas.microsoft.com/office/drawing/2015/06/chart">
            <c:ext xmlns:c16="http://schemas.microsoft.com/office/drawing/2014/chart" uri="{C3380CC4-5D6E-409C-BE32-E72D297353CC}">
              <c16:uniqueId val="{00000002-9523-4685-B008-6A73DDB9210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69</c:v>
                </c:pt>
                <c:pt idx="3">
                  <c:v>56</c:v>
                </c:pt>
                <c:pt idx="6">
                  <c:v>58</c:v>
                </c:pt>
                <c:pt idx="9">
                  <c:v>52</c:v>
                </c:pt>
                <c:pt idx="12">
                  <c:v>55</c:v>
                </c:pt>
              </c:numCache>
            </c:numRef>
          </c:val>
          <c:extLst xmlns:c16r2="http://schemas.microsoft.com/office/drawing/2015/06/chart">
            <c:ext xmlns:c16="http://schemas.microsoft.com/office/drawing/2014/chart" uri="{C3380CC4-5D6E-409C-BE32-E72D297353CC}">
              <c16:uniqueId val="{00000003-9523-4685-B008-6A73DDB9210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575</c:v>
                </c:pt>
                <c:pt idx="3">
                  <c:v>623</c:v>
                </c:pt>
                <c:pt idx="6">
                  <c:v>439</c:v>
                </c:pt>
                <c:pt idx="9">
                  <c:v>505</c:v>
                </c:pt>
                <c:pt idx="12">
                  <c:v>433</c:v>
                </c:pt>
              </c:numCache>
            </c:numRef>
          </c:val>
          <c:extLst xmlns:c16r2="http://schemas.microsoft.com/office/drawing/2015/06/chart">
            <c:ext xmlns:c16="http://schemas.microsoft.com/office/drawing/2014/chart" uri="{C3380CC4-5D6E-409C-BE32-E72D297353CC}">
              <c16:uniqueId val="{00000004-9523-4685-B008-6A73DDB9210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9523-4685-B008-6A73DDB9210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9523-4685-B008-6A73DDB9210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1335</c:v>
                </c:pt>
                <c:pt idx="3">
                  <c:v>1329</c:v>
                </c:pt>
                <c:pt idx="6">
                  <c:v>1275</c:v>
                </c:pt>
                <c:pt idx="9">
                  <c:v>1325</c:v>
                </c:pt>
                <c:pt idx="12">
                  <c:v>1439</c:v>
                </c:pt>
              </c:numCache>
            </c:numRef>
          </c:val>
          <c:extLst xmlns:c16r2="http://schemas.microsoft.com/office/drawing/2015/06/chart">
            <c:ext xmlns:c16="http://schemas.microsoft.com/office/drawing/2014/chart" uri="{C3380CC4-5D6E-409C-BE32-E72D297353CC}">
              <c16:uniqueId val="{00000007-9523-4685-B008-6A73DDB9210B}"/>
            </c:ext>
          </c:extLst>
        </c:ser>
        <c:dLbls>
          <c:showLegendKey val="0"/>
          <c:showVal val="0"/>
          <c:showCatName val="0"/>
          <c:showSerName val="0"/>
          <c:showPercent val="0"/>
          <c:showBubbleSize val="0"/>
        </c:dLbls>
        <c:gapWidth val="100"/>
        <c:overlap val="100"/>
        <c:axId val="499128488"/>
        <c:axId val="50367931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581</c:v>
                </c:pt>
                <c:pt idx="2">
                  <c:v>#N/A</c:v>
                </c:pt>
                <c:pt idx="3">
                  <c:v>#N/A</c:v>
                </c:pt>
                <c:pt idx="4">
                  <c:v>588</c:v>
                </c:pt>
                <c:pt idx="5">
                  <c:v>#N/A</c:v>
                </c:pt>
                <c:pt idx="6">
                  <c:v>#N/A</c:v>
                </c:pt>
                <c:pt idx="7">
                  <c:v>395</c:v>
                </c:pt>
                <c:pt idx="8">
                  <c:v>#N/A</c:v>
                </c:pt>
                <c:pt idx="9">
                  <c:v>#N/A</c:v>
                </c:pt>
                <c:pt idx="10">
                  <c:v>518</c:v>
                </c:pt>
                <c:pt idx="11">
                  <c:v>#N/A</c:v>
                </c:pt>
                <c:pt idx="12">
                  <c:v>#N/A</c:v>
                </c:pt>
                <c:pt idx="13">
                  <c:v>591</c:v>
                </c:pt>
                <c:pt idx="14">
                  <c:v>#N/A</c:v>
                </c:pt>
              </c:numCache>
            </c:numRef>
          </c:val>
          <c:smooth val="0"/>
          <c:extLst xmlns:c16r2="http://schemas.microsoft.com/office/drawing/2015/06/chart">
            <c:ext xmlns:c16="http://schemas.microsoft.com/office/drawing/2014/chart" uri="{C3380CC4-5D6E-409C-BE32-E72D297353CC}">
              <c16:uniqueId val="{00000008-9523-4685-B008-6A73DDB9210B}"/>
            </c:ext>
          </c:extLst>
        </c:ser>
        <c:dLbls>
          <c:showLegendKey val="0"/>
          <c:showVal val="0"/>
          <c:showCatName val="0"/>
          <c:showSerName val="0"/>
          <c:showPercent val="0"/>
          <c:showBubbleSize val="0"/>
        </c:dLbls>
        <c:marker val="1"/>
        <c:smooth val="0"/>
        <c:axId val="499128488"/>
        <c:axId val="503679312"/>
      </c:lineChart>
      <c:catAx>
        <c:axId val="4991284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03679312"/>
        <c:crosses val="autoZero"/>
        <c:auto val="1"/>
        <c:lblAlgn val="ctr"/>
        <c:lblOffset val="100"/>
        <c:tickLblSkip val="1"/>
        <c:tickMarkSkip val="1"/>
        <c:noMultiLvlLbl val="0"/>
      </c:catAx>
      <c:valAx>
        <c:axId val="5036793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91284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17691</c:v>
                </c:pt>
                <c:pt idx="5">
                  <c:v>17563</c:v>
                </c:pt>
                <c:pt idx="8">
                  <c:v>17314</c:v>
                </c:pt>
                <c:pt idx="11">
                  <c:v>17307</c:v>
                </c:pt>
                <c:pt idx="14">
                  <c:v>17077</c:v>
                </c:pt>
              </c:numCache>
            </c:numRef>
          </c:val>
          <c:extLst xmlns:c16r2="http://schemas.microsoft.com/office/drawing/2015/06/chart">
            <c:ext xmlns:c16="http://schemas.microsoft.com/office/drawing/2014/chart" uri="{C3380CC4-5D6E-409C-BE32-E72D297353CC}">
              <c16:uniqueId val="{00000000-9472-483B-BC9A-EC34E354868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583</c:v>
                </c:pt>
                <c:pt idx="5">
                  <c:v>401</c:v>
                </c:pt>
                <c:pt idx="8">
                  <c:v>320</c:v>
                </c:pt>
                <c:pt idx="11">
                  <c:v>229</c:v>
                </c:pt>
                <c:pt idx="14">
                  <c:v>234</c:v>
                </c:pt>
              </c:numCache>
            </c:numRef>
          </c:val>
          <c:extLst xmlns:c16r2="http://schemas.microsoft.com/office/drawing/2015/06/chart">
            <c:ext xmlns:c16="http://schemas.microsoft.com/office/drawing/2014/chart" uri="{C3380CC4-5D6E-409C-BE32-E72D297353CC}">
              <c16:uniqueId val="{00000001-9472-483B-BC9A-EC34E354868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5937</c:v>
                </c:pt>
                <c:pt idx="5">
                  <c:v>6353</c:v>
                </c:pt>
                <c:pt idx="8">
                  <c:v>6416</c:v>
                </c:pt>
                <c:pt idx="11">
                  <c:v>8009</c:v>
                </c:pt>
                <c:pt idx="14">
                  <c:v>9317</c:v>
                </c:pt>
              </c:numCache>
            </c:numRef>
          </c:val>
          <c:extLst xmlns:c16r2="http://schemas.microsoft.com/office/drawing/2015/06/chart">
            <c:ext xmlns:c16="http://schemas.microsoft.com/office/drawing/2014/chart" uri="{C3380CC4-5D6E-409C-BE32-E72D297353CC}">
              <c16:uniqueId val="{00000002-9472-483B-BC9A-EC34E354868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9472-483B-BC9A-EC34E354868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9472-483B-BC9A-EC34E354868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264</c:v>
                </c:pt>
                <c:pt idx="3">
                  <c:v>198</c:v>
                </c:pt>
                <c:pt idx="6">
                  <c:v>173</c:v>
                </c:pt>
                <c:pt idx="9">
                  <c:v>279</c:v>
                </c:pt>
                <c:pt idx="12">
                  <c:v>81</c:v>
                </c:pt>
              </c:numCache>
            </c:numRef>
          </c:val>
          <c:extLst xmlns:c16r2="http://schemas.microsoft.com/office/drawing/2015/06/chart">
            <c:ext xmlns:c16="http://schemas.microsoft.com/office/drawing/2014/chart" uri="{C3380CC4-5D6E-409C-BE32-E72D297353CC}">
              <c16:uniqueId val="{00000005-9472-483B-BC9A-EC34E354868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9472-483B-BC9A-EC34E354868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727</c:v>
                </c:pt>
                <c:pt idx="3">
                  <c:v>678</c:v>
                </c:pt>
                <c:pt idx="6">
                  <c:v>576</c:v>
                </c:pt>
                <c:pt idx="9">
                  <c:v>467</c:v>
                </c:pt>
                <c:pt idx="12">
                  <c:v>394</c:v>
                </c:pt>
              </c:numCache>
            </c:numRef>
          </c:val>
          <c:extLst xmlns:c16r2="http://schemas.microsoft.com/office/drawing/2015/06/chart">
            <c:ext xmlns:c16="http://schemas.microsoft.com/office/drawing/2014/chart" uri="{C3380CC4-5D6E-409C-BE32-E72D297353CC}">
              <c16:uniqueId val="{00000007-9472-483B-BC9A-EC34E354868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5991</c:v>
                </c:pt>
                <c:pt idx="3">
                  <c:v>6988</c:v>
                </c:pt>
                <c:pt idx="6">
                  <c:v>5803</c:v>
                </c:pt>
                <c:pt idx="9">
                  <c:v>5522</c:v>
                </c:pt>
                <c:pt idx="12">
                  <c:v>4688</c:v>
                </c:pt>
              </c:numCache>
            </c:numRef>
          </c:val>
          <c:extLst xmlns:c16r2="http://schemas.microsoft.com/office/drawing/2015/06/chart">
            <c:ext xmlns:c16="http://schemas.microsoft.com/office/drawing/2014/chart" uri="{C3380CC4-5D6E-409C-BE32-E72D297353CC}">
              <c16:uniqueId val="{00000008-9472-483B-BC9A-EC34E354868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4</c:v>
                </c:pt>
                <c:pt idx="3">
                  <c:v>2</c:v>
                </c:pt>
                <c:pt idx="6">
                  <c:v>0</c:v>
                </c:pt>
                <c:pt idx="9">
                  <c:v>0</c:v>
                </c:pt>
                <c:pt idx="12">
                  <c:v>0</c:v>
                </c:pt>
              </c:numCache>
            </c:numRef>
          </c:val>
          <c:extLst xmlns:c16r2="http://schemas.microsoft.com/office/drawing/2015/06/chart">
            <c:ext xmlns:c16="http://schemas.microsoft.com/office/drawing/2014/chart" uri="{C3380CC4-5D6E-409C-BE32-E72D297353CC}">
              <c16:uniqueId val="{00000009-9472-483B-BC9A-EC34E354868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14215</c:v>
                </c:pt>
                <c:pt idx="3">
                  <c:v>13959</c:v>
                </c:pt>
                <c:pt idx="6">
                  <c:v>13888</c:v>
                </c:pt>
                <c:pt idx="9">
                  <c:v>14429</c:v>
                </c:pt>
                <c:pt idx="12">
                  <c:v>15108</c:v>
                </c:pt>
              </c:numCache>
            </c:numRef>
          </c:val>
          <c:extLst xmlns:c16r2="http://schemas.microsoft.com/office/drawing/2015/06/chart">
            <c:ext xmlns:c16="http://schemas.microsoft.com/office/drawing/2014/chart" uri="{C3380CC4-5D6E-409C-BE32-E72D297353CC}">
              <c16:uniqueId val="{0000000A-9472-483B-BC9A-EC34E354868C}"/>
            </c:ext>
          </c:extLst>
        </c:ser>
        <c:dLbls>
          <c:showLegendKey val="0"/>
          <c:showVal val="0"/>
          <c:showCatName val="0"/>
          <c:showSerName val="0"/>
          <c:showPercent val="0"/>
          <c:showBubbleSize val="0"/>
        </c:dLbls>
        <c:gapWidth val="100"/>
        <c:overlap val="100"/>
        <c:axId val="503762352"/>
        <c:axId val="50376313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9472-483B-BC9A-EC34E354868C}"/>
            </c:ext>
          </c:extLst>
        </c:ser>
        <c:dLbls>
          <c:showLegendKey val="0"/>
          <c:showVal val="0"/>
          <c:showCatName val="0"/>
          <c:showSerName val="0"/>
          <c:showPercent val="0"/>
          <c:showBubbleSize val="0"/>
        </c:dLbls>
        <c:marker val="1"/>
        <c:smooth val="0"/>
        <c:axId val="503762352"/>
        <c:axId val="503763136"/>
      </c:lineChart>
      <c:catAx>
        <c:axId val="5037623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503763136"/>
        <c:crosses val="autoZero"/>
        <c:auto val="1"/>
        <c:lblAlgn val="ctr"/>
        <c:lblOffset val="100"/>
        <c:tickLblSkip val="1"/>
        <c:tickMarkSkip val="1"/>
        <c:noMultiLvlLbl val="0"/>
      </c:catAx>
      <c:valAx>
        <c:axId val="5037631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037623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2607</c:v>
                </c:pt>
                <c:pt idx="1">
                  <c:v>3366</c:v>
                </c:pt>
                <c:pt idx="2">
                  <c:v>3278</c:v>
                </c:pt>
              </c:numCache>
            </c:numRef>
          </c:val>
          <c:extLst xmlns:c16r2="http://schemas.microsoft.com/office/drawing/2015/06/chart">
            <c:ext xmlns:c16="http://schemas.microsoft.com/office/drawing/2014/chart" uri="{C3380CC4-5D6E-409C-BE32-E72D297353CC}">
              <c16:uniqueId val="{00000000-E233-471F-9478-66E10EC04C9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42</c:v>
                </c:pt>
                <c:pt idx="1">
                  <c:v>322</c:v>
                </c:pt>
                <c:pt idx="2">
                  <c:v>783</c:v>
                </c:pt>
              </c:numCache>
            </c:numRef>
          </c:val>
          <c:extLst xmlns:c16r2="http://schemas.microsoft.com/office/drawing/2015/06/chart">
            <c:ext xmlns:c16="http://schemas.microsoft.com/office/drawing/2014/chart" uri="{C3380CC4-5D6E-409C-BE32-E72D297353CC}">
              <c16:uniqueId val="{00000001-E233-471F-9478-66E10EC04C9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2874</c:v>
                </c:pt>
                <c:pt idx="1">
                  <c:v>3291</c:v>
                </c:pt>
                <c:pt idx="2">
                  <c:v>4240</c:v>
                </c:pt>
              </c:numCache>
            </c:numRef>
          </c:val>
          <c:extLst xmlns:c16r2="http://schemas.microsoft.com/office/drawing/2015/06/chart">
            <c:ext xmlns:c16="http://schemas.microsoft.com/office/drawing/2014/chart" uri="{C3380CC4-5D6E-409C-BE32-E72D297353CC}">
              <c16:uniqueId val="{00000002-E233-471F-9478-66E10EC04C94}"/>
            </c:ext>
          </c:extLst>
        </c:ser>
        <c:dLbls>
          <c:showLegendKey val="0"/>
          <c:showVal val="0"/>
          <c:showCatName val="0"/>
          <c:showSerName val="0"/>
          <c:showPercent val="0"/>
          <c:showBubbleSize val="0"/>
        </c:dLbls>
        <c:gapWidth val="120"/>
        <c:overlap val="100"/>
        <c:axId val="503758824"/>
        <c:axId val="503756472"/>
      </c:barChart>
      <c:catAx>
        <c:axId val="5037588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503756472"/>
        <c:crosses val="autoZero"/>
        <c:auto val="1"/>
        <c:lblAlgn val="ctr"/>
        <c:lblOffset val="100"/>
        <c:tickLblSkip val="1"/>
        <c:tickMarkSkip val="1"/>
        <c:noMultiLvlLbl val="0"/>
      </c:catAx>
      <c:valAx>
        <c:axId val="50375647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5037588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福岡県古賀市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元利償還金について、市制施行に伴う大型事業に係る償還ピークが過ぎ、平成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年度まで減少していたが、平成</a:t>
          </a:r>
          <a:r>
            <a:rPr kumimoji="1" lang="en-US" altLang="ja-JP" sz="1400">
              <a:latin typeface="ＭＳ ゴシック" pitchFamily="49" charset="-128"/>
              <a:ea typeface="ＭＳ ゴシック" pitchFamily="49" charset="-128"/>
            </a:rPr>
            <a:t>24</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年度に実施した生涯学習センター建替えに伴う起債償還が始まり増加傾向に転じている。ただし、平成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年度以降に一部繰上償還を行ったため、令和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年度は一時的に減少している。また、組合等が起こした地方債の元利償還金に対する負担金等は、玄界環境組合の起債償還終了に伴い、平成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年度以降減少している。今後は、老朽化した公共施設等の整備のための新規起債による償還金の増加等が見込まれるため、起債について慎重な判断を引き続き行っていく。</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 xmlns:a16="http://schemas.microsoft.com/office/drawing/2014/main" id="{626833C2-7E5F-4C28-AACC-3B63D9560C6B}"/>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 xmlns:a16="http://schemas.microsoft.com/office/drawing/2014/main" id="{E0DD4BC7-70CF-49F3-87B2-CA004294D2D4}"/>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 xmlns:a16="http://schemas.microsoft.com/office/drawing/2014/main" id="{871338EB-C707-4FDB-918A-00A3B92A5724}"/>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 xmlns:a16="http://schemas.microsoft.com/office/drawing/2014/main" id="{AB3CAAF1-C4D1-47CD-B60D-32856A3ADEAA}"/>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福岡県古賀市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例年、充当可能財源等</a:t>
          </a:r>
          <a:r>
            <a:rPr kumimoji="1" lang="en-US" altLang="ja-JP" sz="1400">
              <a:latin typeface="ＭＳ ゴシック" pitchFamily="49" charset="-128"/>
              <a:ea typeface="ＭＳ ゴシック" pitchFamily="49" charset="-128"/>
            </a:rPr>
            <a:t>(B)</a:t>
          </a:r>
          <a:r>
            <a:rPr kumimoji="1" lang="ja-JP" altLang="en-US" sz="1400">
              <a:latin typeface="ＭＳ ゴシック" pitchFamily="49" charset="-128"/>
              <a:ea typeface="ＭＳ ゴシック" pitchFamily="49" charset="-128"/>
            </a:rPr>
            <a:t>が将来負担額</a:t>
          </a:r>
          <a:r>
            <a:rPr kumimoji="1" lang="en-US" altLang="ja-JP" sz="1400">
              <a:latin typeface="ＭＳ ゴシック" pitchFamily="49" charset="-128"/>
              <a:ea typeface="ＭＳ ゴシック" pitchFamily="49" charset="-128"/>
            </a:rPr>
            <a:t>(A)</a:t>
          </a:r>
          <a:r>
            <a:rPr kumimoji="1" lang="ja-JP" altLang="en-US" sz="1400">
              <a:latin typeface="ＭＳ ゴシック" pitchFamily="49" charset="-128"/>
              <a:ea typeface="ＭＳ ゴシック" pitchFamily="49" charset="-128"/>
            </a:rPr>
            <a:t>を上回っているため、将来負担比率は発生していない。</a:t>
          </a:r>
          <a:br>
            <a:rPr kumimoji="1" lang="ja-JP" altLang="en-US" sz="1400">
              <a:latin typeface="ＭＳ ゴシック" pitchFamily="49" charset="-128"/>
              <a:ea typeface="ＭＳ ゴシック" pitchFamily="49" charset="-128"/>
            </a:rPr>
          </a:br>
          <a:r>
            <a:rPr kumimoji="1" lang="ja-JP" altLang="en-US" sz="1400">
              <a:latin typeface="ＭＳ ゴシック" pitchFamily="49" charset="-128"/>
              <a:ea typeface="ＭＳ ゴシック" pitchFamily="49" charset="-128"/>
            </a:rPr>
            <a:t>今後も、公営企業や一部事務組合の起債も含めて慎重な判断に努め、繰上償還など将来世代への過度な負担とならないよう検討するとともに、充当可能財源の確保により、将来世代負担の適正化に努める。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福岡県古賀市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年度ふるさと応援寄附分の約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千万円を取り崩した一方、積立は約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千万円となり、ふるさと応援寄附基金は</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千万円増加した。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千万円を取り崩した一方、積立は約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千万円となり、約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千万円の減となった。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・基金全体としては約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・ふるさと応援寄附金が減少に転じていることから、ふるさと応援寄附金に依存しない行政運営とするよう努める。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・公共施設の老朽化対策等や扶助費の増などにより基金の取り崩しが増加する見込みであるため、適宜積み立てながら将来に備える。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・古賀市公共施設等総合管理基金積立金：　古賀市公共施設等総合管理計画の対象となる施設等の整備、保全、除却等に必要な経費の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財源に充てるため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・古賀市ふるさと応援寄附基金：　　　　　寄附者の指定する目的に応じた事業を実施</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・古賀市公共施設等総合管理基金積立金：　公共施設等の建設及び保全のため、約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千万円を積み立て、公共施設等の保全のため、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億取り消したこと等により、公共施設等総合管理基金積立金は約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千万円増加した。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・古賀市ふるさと応援寄附基金：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年度寄附分の約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千万円を取り崩し、令和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度寄附分の約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千万円を</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積み立てたことにより、ふるさと応援寄附基金は約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・公共施設等建設保全資金積立金、　　　　公共施設と教育施設を分けることなく、公共施設等総合管理計画の対象施設等の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義務教育施設整備保全基金：　　　　　　整備・保全・除去に必要な財源を一括で管理するため、公共施設等建設保全資金積立金と</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義務教育施設整備保全基金を「公共施設等総合管理基金」に統合した。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・古賀市ふるさと応援寄附基金：　　　　　基金全体の約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を占めているが、主として臨時的経費、政策的経費に充当するために取り崩し、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ふるさと応援寄附金に依存しない行財政運営とするよう努める。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・決算剰余金及び予算上の歳入歳出残額や債券運用益等の約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千万円を積み立てた。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予算の歳入歳出バランス調整等のため、約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千万円取り崩した。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・減債基金と合わせて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億円以上を維持することとし、緊急時対応に備える。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・将来の公債費増に備え、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千万円を積み立てた。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・公債費償還ピーク時等に取り崩すことが考えられるため、可能な限り積み増すとともに、財政調整基金と合わせて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億円以上を維持する。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福岡県古賀市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59,234
58,260
42.07
29,722,882
28,132,855
1,422,692
12,957,197
15,108,494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財政力指数は横ばい傾向にあるが、依然として類似団体内平均値を下回っている。今後も更なる徴収業務の強化に取り組むとともに、歳出削減を図り、財政基盤の強化に努める。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58208</xdr:rowOff>
    </xdr:from>
    <xdr:to>
      <xdr:col>23</xdr:col>
      <xdr:colOff>133350</xdr:colOff>
      <xdr:row>45</xdr:row>
      <xdr:rowOff>134408</xdr:rowOff>
    </xdr:to>
    <xdr:cxnSp macro="">
      <xdr:nvCxnSpPr>
        <xdr:cNvPr id="64" name="直線コネクタ 63"/>
        <xdr:cNvCxnSpPr/>
      </xdr:nvCxnSpPr>
      <xdr:spPr>
        <a:xfrm flipV="1">
          <a:off x="4953000" y="6401858"/>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106485</xdr:rowOff>
    </xdr:from>
    <xdr:ext cx="762000" cy="259045"/>
    <xdr:sp macro="" textlink="">
      <xdr:nvSpPr>
        <xdr:cNvPr id="65" name="財政力最小値テキスト"/>
        <xdr:cNvSpPr txBox="1"/>
      </xdr:nvSpPr>
      <xdr:spPr>
        <a:xfrm>
          <a:off x="5041900" y="7821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134408</xdr:rowOff>
    </xdr:from>
    <xdr:to>
      <xdr:col>24</xdr:col>
      <xdr:colOff>12700</xdr:colOff>
      <xdr:row>45</xdr:row>
      <xdr:rowOff>134408</xdr:rowOff>
    </xdr:to>
    <xdr:cxnSp macro="">
      <xdr:nvCxnSpPr>
        <xdr:cNvPr id="66" name="直線コネクタ 65"/>
        <xdr:cNvCxnSpPr/>
      </xdr:nvCxnSpPr>
      <xdr:spPr>
        <a:xfrm>
          <a:off x="4864100" y="7849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144585</xdr:rowOff>
    </xdr:from>
    <xdr:ext cx="762000" cy="259045"/>
    <xdr:sp macro="" textlink="">
      <xdr:nvSpPr>
        <xdr:cNvPr id="67" name="財政力最大値テキスト"/>
        <xdr:cNvSpPr txBox="1"/>
      </xdr:nvSpPr>
      <xdr:spPr>
        <a:xfrm>
          <a:off x="5041900" y="6145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58208</xdr:rowOff>
    </xdr:from>
    <xdr:to>
      <xdr:col>24</xdr:col>
      <xdr:colOff>12700</xdr:colOff>
      <xdr:row>37</xdr:row>
      <xdr:rowOff>58208</xdr:rowOff>
    </xdr:to>
    <xdr:cxnSp macro="">
      <xdr:nvCxnSpPr>
        <xdr:cNvPr id="68" name="直線コネクタ 67"/>
        <xdr:cNvCxnSpPr/>
      </xdr:nvCxnSpPr>
      <xdr:spPr>
        <a:xfrm>
          <a:off x="4864100" y="6401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5292</xdr:rowOff>
    </xdr:from>
    <xdr:to>
      <xdr:col>23</xdr:col>
      <xdr:colOff>133350</xdr:colOff>
      <xdr:row>42</xdr:row>
      <xdr:rowOff>25400</xdr:rowOff>
    </xdr:to>
    <xdr:cxnSp macro="">
      <xdr:nvCxnSpPr>
        <xdr:cNvPr id="69" name="直線コネクタ 68"/>
        <xdr:cNvCxnSpPr/>
      </xdr:nvCxnSpPr>
      <xdr:spPr>
        <a:xfrm>
          <a:off x="4114800" y="7206192"/>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102252</xdr:rowOff>
    </xdr:from>
    <xdr:ext cx="762000" cy="259045"/>
    <xdr:sp macro="" textlink="">
      <xdr:nvSpPr>
        <xdr:cNvPr id="70" name="財政力平均値テキスト"/>
        <xdr:cNvSpPr txBox="1"/>
      </xdr:nvSpPr>
      <xdr:spPr>
        <a:xfrm>
          <a:off x="5041900" y="69602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85725</xdr:rowOff>
    </xdr:from>
    <xdr:to>
      <xdr:col>23</xdr:col>
      <xdr:colOff>184150</xdr:colOff>
      <xdr:row>42</xdr:row>
      <xdr:rowOff>15875</xdr:rowOff>
    </xdr:to>
    <xdr:sp macro="" textlink="">
      <xdr:nvSpPr>
        <xdr:cNvPr id="71" name="フローチャート: 判断 70"/>
        <xdr:cNvSpPr/>
      </xdr:nvSpPr>
      <xdr:spPr>
        <a:xfrm>
          <a:off x="49022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136525</xdr:rowOff>
    </xdr:from>
    <xdr:to>
      <xdr:col>19</xdr:col>
      <xdr:colOff>133350</xdr:colOff>
      <xdr:row>42</xdr:row>
      <xdr:rowOff>5292</xdr:rowOff>
    </xdr:to>
    <xdr:cxnSp macro="">
      <xdr:nvCxnSpPr>
        <xdr:cNvPr id="72" name="直線コネクタ 71"/>
        <xdr:cNvCxnSpPr/>
      </xdr:nvCxnSpPr>
      <xdr:spPr>
        <a:xfrm>
          <a:off x="3225800" y="7165975"/>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65617</xdr:rowOff>
    </xdr:from>
    <xdr:to>
      <xdr:col>19</xdr:col>
      <xdr:colOff>184150</xdr:colOff>
      <xdr:row>41</xdr:row>
      <xdr:rowOff>167217</xdr:rowOff>
    </xdr:to>
    <xdr:sp macro="" textlink="">
      <xdr:nvSpPr>
        <xdr:cNvPr id="73" name="フローチャート: 判断 72"/>
        <xdr:cNvSpPr/>
      </xdr:nvSpPr>
      <xdr:spPr>
        <a:xfrm>
          <a:off x="4064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5944</xdr:rowOff>
    </xdr:from>
    <xdr:ext cx="736600" cy="259045"/>
    <xdr:sp macro="" textlink="">
      <xdr:nvSpPr>
        <xdr:cNvPr id="74" name="テキスト ボックス 73"/>
        <xdr:cNvSpPr txBox="1"/>
      </xdr:nvSpPr>
      <xdr:spPr>
        <a:xfrm>
          <a:off x="3733800" y="6863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136525</xdr:rowOff>
    </xdr:from>
    <xdr:to>
      <xdr:col>15</xdr:col>
      <xdr:colOff>82550</xdr:colOff>
      <xdr:row>41</xdr:row>
      <xdr:rowOff>136525</xdr:rowOff>
    </xdr:to>
    <xdr:cxnSp macro="">
      <xdr:nvCxnSpPr>
        <xdr:cNvPr id="75" name="直線コネクタ 74"/>
        <xdr:cNvCxnSpPr/>
      </xdr:nvCxnSpPr>
      <xdr:spPr>
        <a:xfrm>
          <a:off x="2336800" y="71659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65617</xdr:rowOff>
    </xdr:from>
    <xdr:to>
      <xdr:col>15</xdr:col>
      <xdr:colOff>133350</xdr:colOff>
      <xdr:row>41</xdr:row>
      <xdr:rowOff>167217</xdr:rowOff>
    </xdr:to>
    <xdr:sp macro="" textlink="">
      <xdr:nvSpPr>
        <xdr:cNvPr id="76" name="フローチャート: 判断 75"/>
        <xdr:cNvSpPr/>
      </xdr:nvSpPr>
      <xdr:spPr>
        <a:xfrm>
          <a:off x="3175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5944</xdr:rowOff>
    </xdr:from>
    <xdr:ext cx="762000" cy="259045"/>
    <xdr:sp macro="" textlink="">
      <xdr:nvSpPr>
        <xdr:cNvPr id="77" name="テキスト ボックス 76"/>
        <xdr:cNvSpPr txBox="1"/>
      </xdr:nvSpPr>
      <xdr:spPr>
        <a:xfrm>
          <a:off x="2844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136525</xdr:rowOff>
    </xdr:from>
    <xdr:to>
      <xdr:col>11</xdr:col>
      <xdr:colOff>31750</xdr:colOff>
      <xdr:row>41</xdr:row>
      <xdr:rowOff>156633</xdr:rowOff>
    </xdr:to>
    <xdr:cxnSp macro="">
      <xdr:nvCxnSpPr>
        <xdr:cNvPr id="78" name="直線コネクタ 77"/>
        <xdr:cNvCxnSpPr/>
      </xdr:nvCxnSpPr>
      <xdr:spPr>
        <a:xfrm flipV="1">
          <a:off x="1447800" y="716597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25400</xdr:rowOff>
    </xdr:from>
    <xdr:to>
      <xdr:col>11</xdr:col>
      <xdr:colOff>82550</xdr:colOff>
      <xdr:row>41</xdr:row>
      <xdr:rowOff>127000</xdr:rowOff>
    </xdr:to>
    <xdr:sp macro="" textlink="">
      <xdr:nvSpPr>
        <xdr:cNvPr id="79" name="フローチャート: 判断 78"/>
        <xdr:cNvSpPr/>
      </xdr:nvSpPr>
      <xdr:spPr>
        <a:xfrm>
          <a:off x="2286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137177</xdr:rowOff>
    </xdr:from>
    <xdr:ext cx="762000" cy="259045"/>
    <xdr:sp macro="" textlink="">
      <xdr:nvSpPr>
        <xdr:cNvPr id="80" name="テキスト ボックス 79"/>
        <xdr:cNvSpPr txBox="1"/>
      </xdr:nvSpPr>
      <xdr:spPr>
        <a:xfrm>
          <a:off x="1955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25400</xdr:rowOff>
    </xdr:from>
    <xdr:to>
      <xdr:col>7</xdr:col>
      <xdr:colOff>31750</xdr:colOff>
      <xdr:row>41</xdr:row>
      <xdr:rowOff>127000</xdr:rowOff>
    </xdr:to>
    <xdr:sp macro="" textlink="">
      <xdr:nvSpPr>
        <xdr:cNvPr id="81" name="フローチャート: 判断 80"/>
        <xdr:cNvSpPr/>
      </xdr:nvSpPr>
      <xdr:spPr>
        <a:xfrm>
          <a:off x="1397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137177</xdr:rowOff>
    </xdr:from>
    <xdr:ext cx="762000" cy="259045"/>
    <xdr:sp macro="" textlink="">
      <xdr:nvSpPr>
        <xdr:cNvPr id="82" name="テキスト ボックス 81"/>
        <xdr:cNvSpPr txBox="1"/>
      </xdr:nvSpPr>
      <xdr:spPr>
        <a:xfrm>
          <a:off x="1066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146050</xdr:rowOff>
    </xdr:from>
    <xdr:to>
      <xdr:col>23</xdr:col>
      <xdr:colOff>184150</xdr:colOff>
      <xdr:row>42</xdr:row>
      <xdr:rowOff>76200</xdr:rowOff>
    </xdr:to>
    <xdr:sp macro="" textlink="">
      <xdr:nvSpPr>
        <xdr:cNvPr id="88" name="楕円 87"/>
        <xdr:cNvSpPr/>
      </xdr:nvSpPr>
      <xdr:spPr>
        <a:xfrm>
          <a:off x="49022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118127</xdr:rowOff>
    </xdr:from>
    <xdr:ext cx="762000" cy="259045"/>
    <xdr:sp macro="" textlink="">
      <xdr:nvSpPr>
        <xdr:cNvPr id="89" name="財政力該当値テキスト"/>
        <xdr:cNvSpPr txBox="1"/>
      </xdr:nvSpPr>
      <xdr:spPr>
        <a:xfrm>
          <a:off x="5041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125942</xdr:rowOff>
    </xdr:from>
    <xdr:to>
      <xdr:col>19</xdr:col>
      <xdr:colOff>184150</xdr:colOff>
      <xdr:row>42</xdr:row>
      <xdr:rowOff>56092</xdr:rowOff>
    </xdr:to>
    <xdr:sp macro="" textlink="">
      <xdr:nvSpPr>
        <xdr:cNvPr id="90" name="楕円 89"/>
        <xdr:cNvSpPr/>
      </xdr:nvSpPr>
      <xdr:spPr>
        <a:xfrm>
          <a:off x="4064000" y="715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40869</xdr:rowOff>
    </xdr:from>
    <xdr:ext cx="736600" cy="259045"/>
    <xdr:sp macro="" textlink="">
      <xdr:nvSpPr>
        <xdr:cNvPr id="91" name="テキスト ボックス 90"/>
        <xdr:cNvSpPr txBox="1"/>
      </xdr:nvSpPr>
      <xdr:spPr>
        <a:xfrm>
          <a:off x="3733800" y="72417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85725</xdr:rowOff>
    </xdr:from>
    <xdr:to>
      <xdr:col>15</xdr:col>
      <xdr:colOff>133350</xdr:colOff>
      <xdr:row>42</xdr:row>
      <xdr:rowOff>15875</xdr:rowOff>
    </xdr:to>
    <xdr:sp macro="" textlink="">
      <xdr:nvSpPr>
        <xdr:cNvPr id="92" name="楕円 91"/>
        <xdr:cNvSpPr/>
      </xdr:nvSpPr>
      <xdr:spPr>
        <a:xfrm>
          <a:off x="3175000" y="711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652</xdr:rowOff>
    </xdr:from>
    <xdr:ext cx="762000" cy="259045"/>
    <xdr:sp macro="" textlink="">
      <xdr:nvSpPr>
        <xdr:cNvPr id="93" name="テキスト ボックス 92"/>
        <xdr:cNvSpPr txBox="1"/>
      </xdr:nvSpPr>
      <xdr:spPr>
        <a:xfrm>
          <a:off x="2844800" y="720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85725</xdr:rowOff>
    </xdr:from>
    <xdr:to>
      <xdr:col>11</xdr:col>
      <xdr:colOff>82550</xdr:colOff>
      <xdr:row>42</xdr:row>
      <xdr:rowOff>15875</xdr:rowOff>
    </xdr:to>
    <xdr:sp macro="" textlink="">
      <xdr:nvSpPr>
        <xdr:cNvPr id="94" name="楕円 93"/>
        <xdr:cNvSpPr/>
      </xdr:nvSpPr>
      <xdr:spPr>
        <a:xfrm>
          <a:off x="2286000" y="711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652</xdr:rowOff>
    </xdr:from>
    <xdr:ext cx="762000" cy="259045"/>
    <xdr:sp macro="" textlink="">
      <xdr:nvSpPr>
        <xdr:cNvPr id="95" name="テキスト ボックス 94"/>
        <xdr:cNvSpPr txBox="1"/>
      </xdr:nvSpPr>
      <xdr:spPr>
        <a:xfrm>
          <a:off x="1955800" y="720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105833</xdr:rowOff>
    </xdr:from>
    <xdr:to>
      <xdr:col>7</xdr:col>
      <xdr:colOff>31750</xdr:colOff>
      <xdr:row>42</xdr:row>
      <xdr:rowOff>35983</xdr:rowOff>
    </xdr:to>
    <xdr:sp macro="" textlink="">
      <xdr:nvSpPr>
        <xdr:cNvPr id="96" name="楕円 95"/>
        <xdr:cNvSpPr/>
      </xdr:nvSpPr>
      <xdr:spPr>
        <a:xfrm>
          <a:off x="1397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20760</xdr:rowOff>
    </xdr:from>
    <xdr:ext cx="762000" cy="259045"/>
    <xdr:sp macro="" textlink="">
      <xdr:nvSpPr>
        <xdr:cNvPr id="97" name="テキスト ボックス 96"/>
        <xdr:cNvSpPr txBox="1"/>
      </xdr:nvSpPr>
      <xdr:spPr>
        <a:xfrm>
          <a:off x="1066800" y="722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歳出が増加し、歳入が減少したため、経常収支比率は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ポイント増加した。類似団体内平均値を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ポイント下回っている。今後、扶助費や公債費の増加により、経常収支比率の抜本的改善は見込めないが、事務事業の見直し、扶助費の資格審査等の適正化による抑制等により経常経費の削減に努める。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19896</xdr:rowOff>
    </xdr:from>
    <xdr:to>
      <xdr:col>23</xdr:col>
      <xdr:colOff>133350</xdr:colOff>
      <xdr:row>67</xdr:row>
      <xdr:rowOff>63923</xdr:rowOff>
    </xdr:to>
    <xdr:cxnSp macro="">
      <xdr:nvCxnSpPr>
        <xdr:cNvPr id="127" name="直線コネクタ 126"/>
        <xdr:cNvCxnSpPr/>
      </xdr:nvCxnSpPr>
      <xdr:spPr>
        <a:xfrm flipV="1">
          <a:off x="4953000" y="10135446"/>
          <a:ext cx="0" cy="14156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36000</xdr:rowOff>
    </xdr:from>
    <xdr:ext cx="762000" cy="259045"/>
    <xdr:sp macro="" textlink="">
      <xdr:nvSpPr>
        <xdr:cNvPr id="128" name="財政構造の弾力性最小値テキスト"/>
        <xdr:cNvSpPr txBox="1"/>
      </xdr:nvSpPr>
      <xdr:spPr>
        <a:xfrm>
          <a:off x="5041900" y="1152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63923</xdr:rowOff>
    </xdr:from>
    <xdr:to>
      <xdr:col>24</xdr:col>
      <xdr:colOff>12700</xdr:colOff>
      <xdr:row>67</xdr:row>
      <xdr:rowOff>63923</xdr:rowOff>
    </xdr:to>
    <xdr:cxnSp macro="">
      <xdr:nvCxnSpPr>
        <xdr:cNvPr id="129" name="直線コネクタ 128"/>
        <xdr:cNvCxnSpPr/>
      </xdr:nvCxnSpPr>
      <xdr:spPr>
        <a:xfrm>
          <a:off x="4864100" y="11551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106273</xdr:rowOff>
    </xdr:from>
    <xdr:ext cx="762000" cy="259045"/>
    <xdr:sp macro="" textlink="">
      <xdr:nvSpPr>
        <xdr:cNvPr id="130" name="財政構造の弾力性最大値テキスト"/>
        <xdr:cNvSpPr txBox="1"/>
      </xdr:nvSpPr>
      <xdr:spPr>
        <a:xfrm>
          <a:off x="5041900" y="9878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19896</xdr:rowOff>
    </xdr:from>
    <xdr:to>
      <xdr:col>24</xdr:col>
      <xdr:colOff>12700</xdr:colOff>
      <xdr:row>59</xdr:row>
      <xdr:rowOff>19896</xdr:rowOff>
    </xdr:to>
    <xdr:cxnSp macro="">
      <xdr:nvCxnSpPr>
        <xdr:cNvPr id="131" name="直線コネクタ 130"/>
        <xdr:cNvCxnSpPr/>
      </xdr:nvCxnSpPr>
      <xdr:spPr>
        <a:xfrm>
          <a:off x="4864100" y="10135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49530</xdr:rowOff>
    </xdr:from>
    <xdr:to>
      <xdr:col>23</xdr:col>
      <xdr:colOff>133350</xdr:colOff>
      <xdr:row>62</xdr:row>
      <xdr:rowOff>28363</xdr:rowOff>
    </xdr:to>
    <xdr:cxnSp macro="">
      <xdr:nvCxnSpPr>
        <xdr:cNvPr id="132" name="直線コネクタ 131"/>
        <xdr:cNvCxnSpPr/>
      </xdr:nvCxnSpPr>
      <xdr:spPr>
        <a:xfrm>
          <a:off x="4114800" y="10336530"/>
          <a:ext cx="838200" cy="321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83837</xdr:rowOff>
    </xdr:from>
    <xdr:ext cx="762000" cy="259045"/>
    <xdr:sp macro="" textlink="">
      <xdr:nvSpPr>
        <xdr:cNvPr id="133" name="財政構造の弾力性平均値テキスト"/>
        <xdr:cNvSpPr txBox="1"/>
      </xdr:nvSpPr>
      <xdr:spPr>
        <a:xfrm>
          <a:off x="5041900" y="10885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111760</xdr:rowOff>
    </xdr:from>
    <xdr:to>
      <xdr:col>23</xdr:col>
      <xdr:colOff>184150</xdr:colOff>
      <xdr:row>64</xdr:row>
      <xdr:rowOff>41910</xdr:rowOff>
    </xdr:to>
    <xdr:sp macro="" textlink="">
      <xdr:nvSpPr>
        <xdr:cNvPr id="134" name="フローチャート: 判断 133"/>
        <xdr:cNvSpPr/>
      </xdr:nvSpPr>
      <xdr:spPr>
        <a:xfrm>
          <a:off x="49022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49530</xdr:rowOff>
    </xdr:from>
    <xdr:to>
      <xdr:col>19</xdr:col>
      <xdr:colOff>133350</xdr:colOff>
      <xdr:row>63</xdr:row>
      <xdr:rowOff>57996</xdr:rowOff>
    </xdr:to>
    <xdr:cxnSp macro="">
      <xdr:nvCxnSpPr>
        <xdr:cNvPr id="135" name="直線コネクタ 134"/>
        <xdr:cNvCxnSpPr/>
      </xdr:nvCxnSpPr>
      <xdr:spPr>
        <a:xfrm flipV="1">
          <a:off x="3225800" y="10336530"/>
          <a:ext cx="889000" cy="522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165100</xdr:rowOff>
    </xdr:from>
    <xdr:to>
      <xdr:col>19</xdr:col>
      <xdr:colOff>184150</xdr:colOff>
      <xdr:row>62</xdr:row>
      <xdr:rowOff>95250</xdr:rowOff>
    </xdr:to>
    <xdr:sp macro="" textlink="">
      <xdr:nvSpPr>
        <xdr:cNvPr id="136" name="フローチャート: 判断 135"/>
        <xdr:cNvSpPr/>
      </xdr:nvSpPr>
      <xdr:spPr>
        <a:xfrm>
          <a:off x="4064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80027</xdr:rowOff>
    </xdr:from>
    <xdr:ext cx="736600" cy="259045"/>
    <xdr:sp macro="" textlink="">
      <xdr:nvSpPr>
        <xdr:cNvPr id="137" name="テキスト ボックス 136"/>
        <xdr:cNvSpPr txBox="1"/>
      </xdr:nvSpPr>
      <xdr:spPr>
        <a:xfrm>
          <a:off x="3733800" y="10709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49954</xdr:rowOff>
    </xdr:from>
    <xdr:to>
      <xdr:col>15</xdr:col>
      <xdr:colOff>82550</xdr:colOff>
      <xdr:row>63</xdr:row>
      <xdr:rowOff>57996</xdr:rowOff>
    </xdr:to>
    <xdr:cxnSp macro="">
      <xdr:nvCxnSpPr>
        <xdr:cNvPr id="138" name="直線コネクタ 137"/>
        <xdr:cNvCxnSpPr/>
      </xdr:nvCxnSpPr>
      <xdr:spPr>
        <a:xfrm>
          <a:off x="2336800" y="10851304"/>
          <a:ext cx="889000" cy="8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52917</xdr:rowOff>
    </xdr:from>
    <xdr:to>
      <xdr:col>15</xdr:col>
      <xdr:colOff>133350</xdr:colOff>
      <xdr:row>64</xdr:row>
      <xdr:rowOff>154517</xdr:rowOff>
    </xdr:to>
    <xdr:sp macro="" textlink="">
      <xdr:nvSpPr>
        <xdr:cNvPr id="139" name="フローチャート: 判断 138"/>
        <xdr:cNvSpPr/>
      </xdr:nvSpPr>
      <xdr:spPr>
        <a:xfrm>
          <a:off x="3175000" y="1102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139294</xdr:rowOff>
    </xdr:from>
    <xdr:ext cx="762000" cy="259045"/>
    <xdr:sp macro="" textlink="">
      <xdr:nvSpPr>
        <xdr:cNvPr id="140" name="テキスト ボックス 139"/>
        <xdr:cNvSpPr txBox="1"/>
      </xdr:nvSpPr>
      <xdr:spPr>
        <a:xfrm>
          <a:off x="2844800" y="1111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49954</xdr:rowOff>
    </xdr:from>
    <xdr:to>
      <xdr:col>11</xdr:col>
      <xdr:colOff>31750</xdr:colOff>
      <xdr:row>65</xdr:row>
      <xdr:rowOff>109220</xdr:rowOff>
    </xdr:to>
    <xdr:cxnSp macro="">
      <xdr:nvCxnSpPr>
        <xdr:cNvPr id="141" name="直線コネクタ 140"/>
        <xdr:cNvCxnSpPr/>
      </xdr:nvCxnSpPr>
      <xdr:spPr>
        <a:xfrm flipV="1">
          <a:off x="1447800" y="10851304"/>
          <a:ext cx="889000" cy="402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85090</xdr:rowOff>
    </xdr:from>
    <xdr:to>
      <xdr:col>11</xdr:col>
      <xdr:colOff>82550</xdr:colOff>
      <xdr:row>65</xdr:row>
      <xdr:rowOff>15240</xdr:rowOff>
    </xdr:to>
    <xdr:sp macro="" textlink="">
      <xdr:nvSpPr>
        <xdr:cNvPr id="142" name="フローチャート: 判断 141"/>
        <xdr:cNvSpPr/>
      </xdr:nvSpPr>
      <xdr:spPr>
        <a:xfrm>
          <a:off x="2286000" y="1105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17</xdr:rowOff>
    </xdr:from>
    <xdr:ext cx="762000" cy="259045"/>
    <xdr:sp macro="" textlink="">
      <xdr:nvSpPr>
        <xdr:cNvPr id="143" name="テキスト ボックス 142"/>
        <xdr:cNvSpPr txBox="1"/>
      </xdr:nvSpPr>
      <xdr:spPr>
        <a:xfrm>
          <a:off x="1955800" y="1114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69004</xdr:rowOff>
    </xdr:from>
    <xdr:to>
      <xdr:col>7</xdr:col>
      <xdr:colOff>31750</xdr:colOff>
      <xdr:row>64</xdr:row>
      <xdr:rowOff>170604</xdr:rowOff>
    </xdr:to>
    <xdr:sp macro="" textlink="">
      <xdr:nvSpPr>
        <xdr:cNvPr id="144" name="フローチャート: 判断 143"/>
        <xdr:cNvSpPr/>
      </xdr:nvSpPr>
      <xdr:spPr>
        <a:xfrm>
          <a:off x="1397000" y="11041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9331</xdr:rowOff>
    </xdr:from>
    <xdr:ext cx="762000" cy="259045"/>
    <xdr:sp macro="" textlink="">
      <xdr:nvSpPr>
        <xdr:cNvPr id="145" name="テキスト ボックス 144"/>
        <xdr:cNvSpPr txBox="1"/>
      </xdr:nvSpPr>
      <xdr:spPr>
        <a:xfrm>
          <a:off x="1066800" y="10810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149013</xdr:rowOff>
    </xdr:from>
    <xdr:to>
      <xdr:col>23</xdr:col>
      <xdr:colOff>184150</xdr:colOff>
      <xdr:row>62</xdr:row>
      <xdr:rowOff>79163</xdr:rowOff>
    </xdr:to>
    <xdr:sp macro="" textlink="">
      <xdr:nvSpPr>
        <xdr:cNvPr id="151" name="楕円 150"/>
        <xdr:cNvSpPr/>
      </xdr:nvSpPr>
      <xdr:spPr>
        <a:xfrm>
          <a:off x="4902200" y="1060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165540</xdr:rowOff>
    </xdr:from>
    <xdr:ext cx="762000" cy="259045"/>
    <xdr:sp macro="" textlink="">
      <xdr:nvSpPr>
        <xdr:cNvPr id="152" name="財政構造の弾力性該当値テキスト"/>
        <xdr:cNvSpPr txBox="1"/>
      </xdr:nvSpPr>
      <xdr:spPr>
        <a:xfrm>
          <a:off x="5041900" y="10452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170180</xdr:rowOff>
    </xdr:from>
    <xdr:to>
      <xdr:col>19</xdr:col>
      <xdr:colOff>184150</xdr:colOff>
      <xdr:row>60</xdr:row>
      <xdr:rowOff>100330</xdr:rowOff>
    </xdr:to>
    <xdr:sp macro="" textlink="">
      <xdr:nvSpPr>
        <xdr:cNvPr id="153" name="楕円 152"/>
        <xdr:cNvSpPr/>
      </xdr:nvSpPr>
      <xdr:spPr>
        <a:xfrm>
          <a:off x="4064000" y="1028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110507</xdr:rowOff>
    </xdr:from>
    <xdr:ext cx="736600" cy="259045"/>
    <xdr:sp macro="" textlink="">
      <xdr:nvSpPr>
        <xdr:cNvPr id="154" name="テキスト ボックス 153"/>
        <xdr:cNvSpPr txBox="1"/>
      </xdr:nvSpPr>
      <xdr:spPr>
        <a:xfrm>
          <a:off x="3733800" y="100546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7196</xdr:rowOff>
    </xdr:from>
    <xdr:to>
      <xdr:col>15</xdr:col>
      <xdr:colOff>133350</xdr:colOff>
      <xdr:row>63</xdr:row>
      <xdr:rowOff>108796</xdr:rowOff>
    </xdr:to>
    <xdr:sp macro="" textlink="">
      <xdr:nvSpPr>
        <xdr:cNvPr id="155" name="楕円 154"/>
        <xdr:cNvSpPr/>
      </xdr:nvSpPr>
      <xdr:spPr>
        <a:xfrm>
          <a:off x="3175000" y="1080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118973</xdr:rowOff>
    </xdr:from>
    <xdr:ext cx="762000" cy="259045"/>
    <xdr:sp macro="" textlink="">
      <xdr:nvSpPr>
        <xdr:cNvPr id="156" name="テキスト ボックス 155"/>
        <xdr:cNvSpPr txBox="1"/>
      </xdr:nvSpPr>
      <xdr:spPr>
        <a:xfrm>
          <a:off x="2844800" y="10577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170604</xdr:rowOff>
    </xdr:from>
    <xdr:to>
      <xdr:col>11</xdr:col>
      <xdr:colOff>82550</xdr:colOff>
      <xdr:row>63</xdr:row>
      <xdr:rowOff>100754</xdr:rowOff>
    </xdr:to>
    <xdr:sp macro="" textlink="">
      <xdr:nvSpPr>
        <xdr:cNvPr id="157" name="楕円 156"/>
        <xdr:cNvSpPr/>
      </xdr:nvSpPr>
      <xdr:spPr>
        <a:xfrm>
          <a:off x="2286000" y="1080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110931</xdr:rowOff>
    </xdr:from>
    <xdr:ext cx="762000" cy="259045"/>
    <xdr:sp macro="" textlink="">
      <xdr:nvSpPr>
        <xdr:cNvPr id="158" name="テキスト ボックス 157"/>
        <xdr:cNvSpPr txBox="1"/>
      </xdr:nvSpPr>
      <xdr:spPr>
        <a:xfrm>
          <a:off x="1955800" y="10569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58420</xdr:rowOff>
    </xdr:from>
    <xdr:to>
      <xdr:col>7</xdr:col>
      <xdr:colOff>31750</xdr:colOff>
      <xdr:row>65</xdr:row>
      <xdr:rowOff>160020</xdr:rowOff>
    </xdr:to>
    <xdr:sp macro="" textlink="">
      <xdr:nvSpPr>
        <xdr:cNvPr id="159" name="楕円 158"/>
        <xdr:cNvSpPr/>
      </xdr:nvSpPr>
      <xdr:spPr>
        <a:xfrm>
          <a:off x="1397000" y="1120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144797</xdr:rowOff>
    </xdr:from>
    <xdr:ext cx="762000" cy="259045"/>
    <xdr:sp macro="" textlink="">
      <xdr:nvSpPr>
        <xdr:cNvPr id="160" name="テキスト ボックス 159"/>
        <xdr:cNvSpPr txBox="1"/>
      </xdr:nvSpPr>
      <xdr:spPr>
        <a:xfrm>
          <a:off x="1066800" y="1128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[117,959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ふるさと応援寄附金が急増した平成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返礼品やシステム利用料等の増加で物件費が増加しているものの、類似団体内平均値を下回っており、引き続き民間への委託による人件費の削減や公共施設等総合管理計画（個別施設計画）に基づき、不要な維持補修費をかけないようコスト縮減を図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147382</xdr:rowOff>
    </xdr:from>
    <xdr:to>
      <xdr:col>23</xdr:col>
      <xdr:colOff>133350</xdr:colOff>
      <xdr:row>90</xdr:row>
      <xdr:rowOff>106170</xdr:rowOff>
    </xdr:to>
    <xdr:cxnSp macro="">
      <xdr:nvCxnSpPr>
        <xdr:cNvPr id="192" name="直線コネクタ 191"/>
        <xdr:cNvCxnSpPr/>
      </xdr:nvCxnSpPr>
      <xdr:spPr>
        <a:xfrm flipV="1">
          <a:off x="4953000" y="13863382"/>
          <a:ext cx="0" cy="16732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78247</xdr:rowOff>
    </xdr:from>
    <xdr:ext cx="762000" cy="259045"/>
    <xdr:sp macro="" textlink="">
      <xdr:nvSpPr>
        <xdr:cNvPr id="193" name="人件費・物件費等の状況最小値テキスト"/>
        <xdr:cNvSpPr txBox="1"/>
      </xdr:nvSpPr>
      <xdr:spPr>
        <a:xfrm>
          <a:off x="5041900" y="15508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106170</xdr:rowOff>
    </xdr:from>
    <xdr:to>
      <xdr:col>24</xdr:col>
      <xdr:colOff>12700</xdr:colOff>
      <xdr:row>90</xdr:row>
      <xdr:rowOff>106170</xdr:rowOff>
    </xdr:to>
    <xdr:cxnSp macro="">
      <xdr:nvCxnSpPr>
        <xdr:cNvPr id="194" name="直線コネクタ 193"/>
        <xdr:cNvCxnSpPr/>
      </xdr:nvCxnSpPr>
      <xdr:spPr>
        <a:xfrm>
          <a:off x="4864100" y="15536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62309</xdr:rowOff>
    </xdr:from>
    <xdr:ext cx="762000" cy="259045"/>
    <xdr:sp macro="" textlink="">
      <xdr:nvSpPr>
        <xdr:cNvPr id="195" name="人件費・物件費等の状況最大値テキスト"/>
        <xdr:cNvSpPr txBox="1"/>
      </xdr:nvSpPr>
      <xdr:spPr>
        <a:xfrm>
          <a:off x="5041900" y="13606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147382</xdr:rowOff>
    </xdr:from>
    <xdr:to>
      <xdr:col>24</xdr:col>
      <xdr:colOff>12700</xdr:colOff>
      <xdr:row>80</xdr:row>
      <xdr:rowOff>147382</xdr:rowOff>
    </xdr:to>
    <xdr:cxnSp macro="">
      <xdr:nvCxnSpPr>
        <xdr:cNvPr id="196" name="直線コネクタ 195"/>
        <xdr:cNvCxnSpPr/>
      </xdr:nvCxnSpPr>
      <xdr:spPr>
        <a:xfrm>
          <a:off x="4864100" y="13863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65523</xdr:rowOff>
    </xdr:from>
    <xdr:to>
      <xdr:col>23</xdr:col>
      <xdr:colOff>133350</xdr:colOff>
      <xdr:row>82</xdr:row>
      <xdr:rowOff>5576</xdr:rowOff>
    </xdr:to>
    <xdr:cxnSp macro="">
      <xdr:nvCxnSpPr>
        <xdr:cNvPr id="197" name="直線コネクタ 196"/>
        <xdr:cNvCxnSpPr/>
      </xdr:nvCxnSpPr>
      <xdr:spPr>
        <a:xfrm>
          <a:off x="4114800" y="13952973"/>
          <a:ext cx="838200" cy="111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140910</xdr:rowOff>
    </xdr:from>
    <xdr:ext cx="762000" cy="259045"/>
    <xdr:sp macro="" textlink="">
      <xdr:nvSpPr>
        <xdr:cNvPr id="198" name="人件費・物件費等の状況平均値テキスト"/>
        <xdr:cNvSpPr txBox="1"/>
      </xdr:nvSpPr>
      <xdr:spPr>
        <a:xfrm>
          <a:off x="5041900" y="141998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168833</xdr:rowOff>
    </xdr:from>
    <xdr:to>
      <xdr:col>23</xdr:col>
      <xdr:colOff>184150</xdr:colOff>
      <xdr:row>83</xdr:row>
      <xdr:rowOff>98983</xdr:rowOff>
    </xdr:to>
    <xdr:sp macro="" textlink="">
      <xdr:nvSpPr>
        <xdr:cNvPr id="199" name="フローチャート: 判断 198"/>
        <xdr:cNvSpPr/>
      </xdr:nvSpPr>
      <xdr:spPr>
        <a:xfrm>
          <a:off x="4902200" y="14227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24375</xdr:rowOff>
    </xdr:from>
    <xdr:to>
      <xdr:col>19</xdr:col>
      <xdr:colOff>133350</xdr:colOff>
      <xdr:row>81</xdr:row>
      <xdr:rowOff>65523</xdr:rowOff>
    </xdr:to>
    <xdr:cxnSp macro="">
      <xdr:nvCxnSpPr>
        <xdr:cNvPr id="200" name="直線コネクタ 199"/>
        <xdr:cNvCxnSpPr/>
      </xdr:nvCxnSpPr>
      <xdr:spPr>
        <a:xfrm>
          <a:off x="3225800" y="13911825"/>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123526</xdr:rowOff>
    </xdr:from>
    <xdr:to>
      <xdr:col>19</xdr:col>
      <xdr:colOff>184150</xdr:colOff>
      <xdr:row>83</xdr:row>
      <xdr:rowOff>53676</xdr:rowOff>
    </xdr:to>
    <xdr:sp macro="" textlink="">
      <xdr:nvSpPr>
        <xdr:cNvPr id="201" name="フローチャート: 判断 200"/>
        <xdr:cNvSpPr/>
      </xdr:nvSpPr>
      <xdr:spPr>
        <a:xfrm>
          <a:off x="4064000" y="14182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38453</xdr:rowOff>
    </xdr:from>
    <xdr:ext cx="736600" cy="259045"/>
    <xdr:sp macro="" textlink="">
      <xdr:nvSpPr>
        <xdr:cNvPr id="202" name="テキスト ボックス 201"/>
        <xdr:cNvSpPr txBox="1"/>
      </xdr:nvSpPr>
      <xdr:spPr>
        <a:xfrm>
          <a:off x="3733800" y="142688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128032</xdr:rowOff>
    </xdr:from>
    <xdr:to>
      <xdr:col>15</xdr:col>
      <xdr:colOff>82550</xdr:colOff>
      <xdr:row>81</xdr:row>
      <xdr:rowOff>24375</xdr:rowOff>
    </xdr:to>
    <xdr:cxnSp macro="">
      <xdr:nvCxnSpPr>
        <xdr:cNvPr id="203" name="直線コネクタ 202"/>
        <xdr:cNvCxnSpPr/>
      </xdr:nvCxnSpPr>
      <xdr:spPr>
        <a:xfrm>
          <a:off x="2336800" y="13844032"/>
          <a:ext cx="889000" cy="67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30580</xdr:rowOff>
    </xdr:from>
    <xdr:to>
      <xdr:col>15</xdr:col>
      <xdr:colOff>133350</xdr:colOff>
      <xdr:row>82</xdr:row>
      <xdr:rowOff>132180</xdr:rowOff>
    </xdr:to>
    <xdr:sp macro="" textlink="">
      <xdr:nvSpPr>
        <xdr:cNvPr id="204" name="フローチャート: 判断 203"/>
        <xdr:cNvSpPr/>
      </xdr:nvSpPr>
      <xdr:spPr>
        <a:xfrm>
          <a:off x="3175000" y="14089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116957</xdr:rowOff>
    </xdr:from>
    <xdr:ext cx="762000" cy="259045"/>
    <xdr:sp macro="" textlink="">
      <xdr:nvSpPr>
        <xdr:cNvPr id="205" name="テキスト ボックス 204"/>
        <xdr:cNvSpPr txBox="1"/>
      </xdr:nvSpPr>
      <xdr:spPr>
        <a:xfrm>
          <a:off x="2844800" y="1417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128032</xdr:rowOff>
    </xdr:from>
    <xdr:to>
      <xdr:col>11</xdr:col>
      <xdr:colOff>31750</xdr:colOff>
      <xdr:row>80</xdr:row>
      <xdr:rowOff>146980</xdr:rowOff>
    </xdr:to>
    <xdr:cxnSp macro="">
      <xdr:nvCxnSpPr>
        <xdr:cNvPr id="206" name="直線コネクタ 205"/>
        <xdr:cNvCxnSpPr/>
      </xdr:nvCxnSpPr>
      <xdr:spPr>
        <a:xfrm flipV="1">
          <a:off x="1447800" y="13844032"/>
          <a:ext cx="889000" cy="18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71462</xdr:rowOff>
    </xdr:from>
    <xdr:to>
      <xdr:col>11</xdr:col>
      <xdr:colOff>82550</xdr:colOff>
      <xdr:row>82</xdr:row>
      <xdr:rowOff>1612</xdr:rowOff>
    </xdr:to>
    <xdr:sp macro="" textlink="">
      <xdr:nvSpPr>
        <xdr:cNvPr id="207" name="フローチャート: 判断 206"/>
        <xdr:cNvSpPr/>
      </xdr:nvSpPr>
      <xdr:spPr>
        <a:xfrm>
          <a:off x="2286000" y="13958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157839</xdr:rowOff>
    </xdr:from>
    <xdr:ext cx="762000" cy="259045"/>
    <xdr:sp macro="" textlink="">
      <xdr:nvSpPr>
        <xdr:cNvPr id="208" name="テキスト ボックス 207"/>
        <xdr:cNvSpPr txBox="1"/>
      </xdr:nvSpPr>
      <xdr:spPr>
        <a:xfrm>
          <a:off x="1955800" y="14045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28178</xdr:rowOff>
    </xdr:from>
    <xdr:to>
      <xdr:col>7</xdr:col>
      <xdr:colOff>31750</xdr:colOff>
      <xdr:row>81</xdr:row>
      <xdr:rowOff>129778</xdr:rowOff>
    </xdr:to>
    <xdr:sp macro="" textlink="">
      <xdr:nvSpPr>
        <xdr:cNvPr id="209" name="フローチャート: 判断 208"/>
        <xdr:cNvSpPr/>
      </xdr:nvSpPr>
      <xdr:spPr>
        <a:xfrm>
          <a:off x="1397000" y="13915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114555</xdr:rowOff>
    </xdr:from>
    <xdr:ext cx="762000" cy="259045"/>
    <xdr:sp macro="" textlink="">
      <xdr:nvSpPr>
        <xdr:cNvPr id="210" name="テキスト ボックス 209"/>
        <xdr:cNvSpPr txBox="1"/>
      </xdr:nvSpPr>
      <xdr:spPr>
        <a:xfrm>
          <a:off x="1066800" y="14002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126226</xdr:rowOff>
    </xdr:from>
    <xdr:to>
      <xdr:col>23</xdr:col>
      <xdr:colOff>184150</xdr:colOff>
      <xdr:row>82</xdr:row>
      <xdr:rowOff>56376</xdr:rowOff>
    </xdr:to>
    <xdr:sp macro="" textlink="">
      <xdr:nvSpPr>
        <xdr:cNvPr id="216" name="楕円 215"/>
        <xdr:cNvSpPr/>
      </xdr:nvSpPr>
      <xdr:spPr>
        <a:xfrm>
          <a:off x="4902200" y="14013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142753</xdr:rowOff>
    </xdr:from>
    <xdr:ext cx="762000" cy="259045"/>
    <xdr:sp macro="" textlink="">
      <xdr:nvSpPr>
        <xdr:cNvPr id="217" name="人件費・物件費等の状況該当値テキスト"/>
        <xdr:cNvSpPr txBox="1"/>
      </xdr:nvSpPr>
      <xdr:spPr>
        <a:xfrm>
          <a:off x="5041900" y="13858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14723</xdr:rowOff>
    </xdr:from>
    <xdr:to>
      <xdr:col>19</xdr:col>
      <xdr:colOff>184150</xdr:colOff>
      <xdr:row>81</xdr:row>
      <xdr:rowOff>116323</xdr:rowOff>
    </xdr:to>
    <xdr:sp macro="" textlink="">
      <xdr:nvSpPr>
        <xdr:cNvPr id="218" name="楕円 217"/>
        <xdr:cNvSpPr/>
      </xdr:nvSpPr>
      <xdr:spPr>
        <a:xfrm>
          <a:off x="4064000" y="13902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126500</xdr:rowOff>
    </xdr:from>
    <xdr:ext cx="736600" cy="259045"/>
    <xdr:sp macro="" textlink="">
      <xdr:nvSpPr>
        <xdr:cNvPr id="219" name="テキスト ボックス 218"/>
        <xdr:cNvSpPr txBox="1"/>
      </xdr:nvSpPr>
      <xdr:spPr>
        <a:xfrm>
          <a:off x="3733800" y="136710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145025</xdr:rowOff>
    </xdr:from>
    <xdr:to>
      <xdr:col>15</xdr:col>
      <xdr:colOff>133350</xdr:colOff>
      <xdr:row>81</xdr:row>
      <xdr:rowOff>75175</xdr:rowOff>
    </xdr:to>
    <xdr:sp macro="" textlink="">
      <xdr:nvSpPr>
        <xdr:cNvPr id="220" name="楕円 219"/>
        <xdr:cNvSpPr/>
      </xdr:nvSpPr>
      <xdr:spPr>
        <a:xfrm>
          <a:off x="3175000" y="13861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85352</xdr:rowOff>
    </xdr:from>
    <xdr:ext cx="762000" cy="259045"/>
    <xdr:sp macro="" textlink="">
      <xdr:nvSpPr>
        <xdr:cNvPr id="221" name="テキスト ボックス 220"/>
        <xdr:cNvSpPr txBox="1"/>
      </xdr:nvSpPr>
      <xdr:spPr>
        <a:xfrm>
          <a:off x="2844800" y="13629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77232</xdr:rowOff>
    </xdr:from>
    <xdr:to>
      <xdr:col>11</xdr:col>
      <xdr:colOff>82550</xdr:colOff>
      <xdr:row>81</xdr:row>
      <xdr:rowOff>7382</xdr:rowOff>
    </xdr:to>
    <xdr:sp macro="" textlink="">
      <xdr:nvSpPr>
        <xdr:cNvPr id="222" name="楕円 221"/>
        <xdr:cNvSpPr/>
      </xdr:nvSpPr>
      <xdr:spPr>
        <a:xfrm>
          <a:off x="2286000" y="13793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17559</xdr:rowOff>
    </xdr:from>
    <xdr:ext cx="762000" cy="259045"/>
    <xdr:sp macro="" textlink="">
      <xdr:nvSpPr>
        <xdr:cNvPr id="223" name="テキスト ボックス 222"/>
        <xdr:cNvSpPr txBox="1"/>
      </xdr:nvSpPr>
      <xdr:spPr>
        <a:xfrm>
          <a:off x="1955800" y="13562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96180</xdr:rowOff>
    </xdr:from>
    <xdr:to>
      <xdr:col>7</xdr:col>
      <xdr:colOff>31750</xdr:colOff>
      <xdr:row>81</xdr:row>
      <xdr:rowOff>26330</xdr:rowOff>
    </xdr:to>
    <xdr:sp macro="" textlink="">
      <xdr:nvSpPr>
        <xdr:cNvPr id="224" name="楕円 223"/>
        <xdr:cNvSpPr/>
      </xdr:nvSpPr>
      <xdr:spPr>
        <a:xfrm>
          <a:off x="1397000" y="1381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36507</xdr:rowOff>
    </xdr:from>
    <xdr:ext cx="762000" cy="259045"/>
    <xdr:sp macro="" textlink="">
      <xdr:nvSpPr>
        <xdr:cNvPr id="225" name="テキスト ボックス 224"/>
        <xdr:cNvSpPr txBox="1"/>
      </xdr:nvSpPr>
      <xdr:spPr>
        <a:xfrm>
          <a:off x="1066800" y="1358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類似団体平均との差が広がる傾向にあり、平成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を下回っている。今後も引き続き人件費の抑制を行い、経常経費の増加につながらないよう努める。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28121</xdr:rowOff>
    </xdr:from>
    <xdr:to>
      <xdr:col>81</xdr:col>
      <xdr:colOff>44450</xdr:colOff>
      <xdr:row>89</xdr:row>
      <xdr:rowOff>121557</xdr:rowOff>
    </xdr:to>
    <xdr:cxnSp macro="">
      <xdr:nvCxnSpPr>
        <xdr:cNvPr id="256" name="直線コネクタ 255"/>
        <xdr:cNvCxnSpPr/>
      </xdr:nvCxnSpPr>
      <xdr:spPr>
        <a:xfrm flipV="1">
          <a:off x="17018000" y="13915571"/>
          <a:ext cx="0" cy="14650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93634</xdr:rowOff>
    </xdr:from>
    <xdr:ext cx="762000" cy="259045"/>
    <xdr:sp macro="" textlink="">
      <xdr:nvSpPr>
        <xdr:cNvPr id="257" name="給与水準   （国との比較）最小値テキスト"/>
        <xdr:cNvSpPr txBox="1"/>
      </xdr:nvSpPr>
      <xdr:spPr>
        <a:xfrm>
          <a:off x="17106900" y="15352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121557</xdr:rowOff>
    </xdr:from>
    <xdr:to>
      <xdr:col>81</xdr:col>
      <xdr:colOff>133350</xdr:colOff>
      <xdr:row>89</xdr:row>
      <xdr:rowOff>121557</xdr:rowOff>
    </xdr:to>
    <xdr:cxnSp macro="">
      <xdr:nvCxnSpPr>
        <xdr:cNvPr id="258" name="直線コネクタ 257"/>
        <xdr:cNvCxnSpPr/>
      </xdr:nvCxnSpPr>
      <xdr:spPr>
        <a:xfrm>
          <a:off x="16929100" y="15380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114498</xdr:rowOff>
    </xdr:from>
    <xdr:ext cx="762000" cy="259045"/>
    <xdr:sp macro="" textlink="">
      <xdr:nvSpPr>
        <xdr:cNvPr id="259" name="給与水準   （国との比較）最大値テキスト"/>
        <xdr:cNvSpPr txBox="1"/>
      </xdr:nvSpPr>
      <xdr:spPr>
        <a:xfrm>
          <a:off x="17106900" y="13659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28121</xdr:rowOff>
    </xdr:from>
    <xdr:to>
      <xdr:col>81</xdr:col>
      <xdr:colOff>133350</xdr:colOff>
      <xdr:row>81</xdr:row>
      <xdr:rowOff>28121</xdr:rowOff>
    </xdr:to>
    <xdr:cxnSp macro="">
      <xdr:nvCxnSpPr>
        <xdr:cNvPr id="260" name="直線コネクタ 259"/>
        <xdr:cNvCxnSpPr/>
      </xdr:nvCxnSpPr>
      <xdr:spPr>
        <a:xfrm>
          <a:off x="16929100" y="13915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81</xdr:row>
      <xdr:rowOff>148771</xdr:rowOff>
    </xdr:from>
    <xdr:to>
      <xdr:col>81</xdr:col>
      <xdr:colOff>44450</xdr:colOff>
      <xdr:row>82</xdr:row>
      <xdr:rowOff>63500</xdr:rowOff>
    </xdr:to>
    <xdr:cxnSp macro="">
      <xdr:nvCxnSpPr>
        <xdr:cNvPr id="261" name="直線コネクタ 260"/>
        <xdr:cNvCxnSpPr/>
      </xdr:nvCxnSpPr>
      <xdr:spPr>
        <a:xfrm flipV="1">
          <a:off x="16179800" y="14036221"/>
          <a:ext cx="8382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5641</xdr:rowOff>
    </xdr:from>
    <xdr:ext cx="762000" cy="259045"/>
    <xdr:sp macro="" textlink="">
      <xdr:nvSpPr>
        <xdr:cNvPr id="262" name="給与水準   （国との比較）平均値テキスト"/>
        <xdr:cNvSpPr txBox="1"/>
      </xdr:nvSpPr>
      <xdr:spPr>
        <a:xfrm>
          <a:off x="17106900" y="14750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33564</xdr:rowOff>
    </xdr:from>
    <xdr:to>
      <xdr:col>81</xdr:col>
      <xdr:colOff>95250</xdr:colOff>
      <xdr:row>86</xdr:row>
      <xdr:rowOff>135164</xdr:rowOff>
    </xdr:to>
    <xdr:sp macro="" textlink="">
      <xdr:nvSpPr>
        <xdr:cNvPr id="263" name="フローチャート: 判断 262"/>
        <xdr:cNvSpPr/>
      </xdr:nvSpPr>
      <xdr:spPr>
        <a:xfrm>
          <a:off x="16967200" y="1477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63500</xdr:rowOff>
    </xdr:from>
    <xdr:to>
      <xdr:col>77</xdr:col>
      <xdr:colOff>44450</xdr:colOff>
      <xdr:row>82</xdr:row>
      <xdr:rowOff>63500</xdr:rowOff>
    </xdr:to>
    <xdr:cxnSp macro="">
      <xdr:nvCxnSpPr>
        <xdr:cNvPr id="264" name="直線コネクタ 263"/>
        <xdr:cNvCxnSpPr/>
      </xdr:nvCxnSpPr>
      <xdr:spPr>
        <a:xfrm>
          <a:off x="15290800" y="14122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50800</xdr:rowOff>
    </xdr:from>
    <xdr:to>
      <xdr:col>77</xdr:col>
      <xdr:colOff>95250</xdr:colOff>
      <xdr:row>86</xdr:row>
      <xdr:rowOff>152400</xdr:rowOff>
    </xdr:to>
    <xdr:sp macro="" textlink="">
      <xdr:nvSpPr>
        <xdr:cNvPr id="265" name="フローチャート: 判断 264"/>
        <xdr:cNvSpPr/>
      </xdr:nvSpPr>
      <xdr:spPr>
        <a:xfrm>
          <a:off x="16129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137177</xdr:rowOff>
    </xdr:from>
    <xdr:ext cx="736600" cy="259045"/>
    <xdr:sp macro="" textlink="">
      <xdr:nvSpPr>
        <xdr:cNvPr id="266" name="テキスト ボックス 265"/>
        <xdr:cNvSpPr txBox="1"/>
      </xdr:nvSpPr>
      <xdr:spPr>
        <a:xfrm>
          <a:off x="15798800" y="1488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63500</xdr:rowOff>
    </xdr:from>
    <xdr:to>
      <xdr:col>72</xdr:col>
      <xdr:colOff>203200</xdr:colOff>
      <xdr:row>82</xdr:row>
      <xdr:rowOff>149679</xdr:rowOff>
    </xdr:to>
    <xdr:cxnSp macro="">
      <xdr:nvCxnSpPr>
        <xdr:cNvPr id="267" name="直線コネクタ 266"/>
        <xdr:cNvCxnSpPr/>
      </xdr:nvCxnSpPr>
      <xdr:spPr>
        <a:xfrm flipV="1">
          <a:off x="14401800" y="14122400"/>
          <a:ext cx="8890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50800</xdr:rowOff>
    </xdr:from>
    <xdr:to>
      <xdr:col>73</xdr:col>
      <xdr:colOff>44450</xdr:colOff>
      <xdr:row>86</xdr:row>
      <xdr:rowOff>152400</xdr:rowOff>
    </xdr:to>
    <xdr:sp macro="" textlink="">
      <xdr:nvSpPr>
        <xdr:cNvPr id="268" name="フローチャート: 判断 267"/>
        <xdr:cNvSpPr/>
      </xdr:nvSpPr>
      <xdr:spPr>
        <a:xfrm>
          <a:off x="15240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137177</xdr:rowOff>
    </xdr:from>
    <xdr:ext cx="762000" cy="259045"/>
    <xdr:sp macro="" textlink="">
      <xdr:nvSpPr>
        <xdr:cNvPr id="269" name="テキスト ボックス 268"/>
        <xdr:cNvSpPr txBox="1"/>
      </xdr:nvSpPr>
      <xdr:spPr>
        <a:xfrm>
          <a:off x="14909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82</xdr:row>
      <xdr:rowOff>149679</xdr:rowOff>
    </xdr:from>
    <xdr:to>
      <xdr:col>68</xdr:col>
      <xdr:colOff>152400</xdr:colOff>
      <xdr:row>83</xdr:row>
      <xdr:rowOff>29936</xdr:rowOff>
    </xdr:to>
    <xdr:cxnSp macro="">
      <xdr:nvCxnSpPr>
        <xdr:cNvPr id="270" name="直線コネクタ 269"/>
        <xdr:cNvCxnSpPr/>
      </xdr:nvCxnSpPr>
      <xdr:spPr>
        <a:xfrm flipV="1">
          <a:off x="13512800" y="14208579"/>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68036</xdr:rowOff>
    </xdr:from>
    <xdr:to>
      <xdr:col>68</xdr:col>
      <xdr:colOff>203200</xdr:colOff>
      <xdr:row>86</xdr:row>
      <xdr:rowOff>169636</xdr:rowOff>
    </xdr:to>
    <xdr:sp macro="" textlink="">
      <xdr:nvSpPr>
        <xdr:cNvPr id="271" name="フローチャート: 判断 270"/>
        <xdr:cNvSpPr/>
      </xdr:nvSpPr>
      <xdr:spPr>
        <a:xfrm>
          <a:off x="143510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154413</xdr:rowOff>
    </xdr:from>
    <xdr:ext cx="762000" cy="259045"/>
    <xdr:sp macro="" textlink="">
      <xdr:nvSpPr>
        <xdr:cNvPr id="272" name="テキスト ボックス 271"/>
        <xdr:cNvSpPr txBox="1"/>
      </xdr:nvSpPr>
      <xdr:spPr>
        <a:xfrm>
          <a:off x="14020800" y="14899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102507</xdr:rowOff>
    </xdr:from>
    <xdr:to>
      <xdr:col>64</xdr:col>
      <xdr:colOff>152400</xdr:colOff>
      <xdr:row>87</xdr:row>
      <xdr:rowOff>32657</xdr:rowOff>
    </xdr:to>
    <xdr:sp macro="" textlink="">
      <xdr:nvSpPr>
        <xdr:cNvPr id="273" name="フローチャート: 判断 272"/>
        <xdr:cNvSpPr/>
      </xdr:nvSpPr>
      <xdr:spPr>
        <a:xfrm>
          <a:off x="13462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17434</xdr:rowOff>
    </xdr:from>
    <xdr:ext cx="762000" cy="259045"/>
    <xdr:sp macro="" textlink="">
      <xdr:nvSpPr>
        <xdr:cNvPr id="274" name="テキスト ボックス 273"/>
        <xdr:cNvSpPr txBox="1"/>
      </xdr:nvSpPr>
      <xdr:spPr>
        <a:xfrm>
          <a:off x="13131800" y="1493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81</xdr:row>
      <xdr:rowOff>97971</xdr:rowOff>
    </xdr:from>
    <xdr:to>
      <xdr:col>81</xdr:col>
      <xdr:colOff>95250</xdr:colOff>
      <xdr:row>82</xdr:row>
      <xdr:rowOff>28121</xdr:rowOff>
    </xdr:to>
    <xdr:sp macro="" textlink="">
      <xdr:nvSpPr>
        <xdr:cNvPr id="280" name="楕円 279"/>
        <xdr:cNvSpPr/>
      </xdr:nvSpPr>
      <xdr:spPr>
        <a:xfrm>
          <a:off x="16967200" y="13985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19248</xdr:rowOff>
    </xdr:from>
    <xdr:ext cx="762000" cy="259045"/>
    <xdr:sp macro="" textlink="">
      <xdr:nvSpPr>
        <xdr:cNvPr id="281" name="給与水準   （国との比較）該当値テキスト"/>
        <xdr:cNvSpPr txBox="1"/>
      </xdr:nvSpPr>
      <xdr:spPr>
        <a:xfrm>
          <a:off x="17106900" y="13906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12700</xdr:rowOff>
    </xdr:from>
    <xdr:to>
      <xdr:col>77</xdr:col>
      <xdr:colOff>95250</xdr:colOff>
      <xdr:row>82</xdr:row>
      <xdr:rowOff>114300</xdr:rowOff>
    </xdr:to>
    <xdr:sp macro="" textlink="">
      <xdr:nvSpPr>
        <xdr:cNvPr id="282" name="楕円 281"/>
        <xdr:cNvSpPr/>
      </xdr:nvSpPr>
      <xdr:spPr>
        <a:xfrm>
          <a:off x="16129000" y="1407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80</xdr:row>
      <xdr:rowOff>124477</xdr:rowOff>
    </xdr:from>
    <xdr:ext cx="736600" cy="259045"/>
    <xdr:sp macro="" textlink="">
      <xdr:nvSpPr>
        <xdr:cNvPr id="283" name="テキスト ボックス 282"/>
        <xdr:cNvSpPr txBox="1"/>
      </xdr:nvSpPr>
      <xdr:spPr>
        <a:xfrm>
          <a:off x="15798800" y="1384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12700</xdr:rowOff>
    </xdr:from>
    <xdr:to>
      <xdr:col>73</xdr:col>
      <xdr:colOff>44450</xdr:colOff>
      <xdr:row>82</xdr:row>
      <xdr:rowOff>114300</xdr:rowOff>
    </xdr:to>
    <xdr:sp macro="" textlink="">
      <xdr:nvSpPr>
        <xdr:cNvPr id="284" name="楕円 283"/>
        <xdr:cNvSpPr/>
      </xdr:nvSpPr>
      <xdr:spPr>
        <a:xfrm>
          <a:off x="15240000" y="1407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80</xdr:row>
      <xdr:rowOff>124477</xdr:rowOff>
    </xdr:from>
    <xdr:ext cx="762000" cy="259045"/>
    <xdr:sp macro="" textlink="">
      <xdr:nvSpPr>
        <xdr:cNvPr id="285" name="テキスト ボックス 284"/>
        <xdr:cNvSpPr txBox="1"/>
      </xdr:nvSpPr>
      <xdr:spPr>
        <a:xfrm>
          <a:off x="14909800" y="1384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82</xdr:row>
      <xdr:rowOff>98879</xdr:rowOff>
    </xdr:from>
    <xdr:to>
      <xdr:col>68</xdr:col>
      <xdr:colOff>203200</xdr:colOff>
      <xdr:row>83</xdr:row>
      <xdr:rowOff>29029</xdr:rowOff>
    </xdr:to>
    <xdr:sp macro="" textlink="">
      <xdr:nvSpPr>
        <xdr:cNvPr id="286" name="楕円 285"/>
        <xdr:cNvSpPr/>
      </xdr:nvSpPr>
      <xdr:spPr>
        <a:xfrm>
          <a:off x="14351000" y="14157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39206</xdr:rowOff>
    </xdr:from>
    <xdr:ext cx="762000" cy="259045"/>
    <xdr:sp macro="" textlink="">
      <xdr:nvSpPr>
        <xdr:cNvPr id="287" name="テキスト ボックス 286"/>
        <xdr:cNvSpPr txBox="1"/>
      </xdr:nvSpPr>
      <xdr:spPr>
        <a:xfrm>
          <a:off x="14020800" y="13926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150586</xdr:rowOff>
    </xdr:from>
    <xdr:to>
      <xdr:col>64</xdr:col>
      <xdr:colOff>152400</xdr:colOff>
      <xdr:row>83</xdr:row>
      <xdr:rowOff>80736</xdr:rowOff>
    </xdr:to>
    <xdr:sp macro="" textlink="">
      <xdr:nvSpPr>
        <xdr:cNvPr id="288" name="楕円 287"/>
        <xdr:cNvSpPr/>
      </xdr:nvSpPr>
      <xdr:spPr>
        <a:xfrm>
          <a:off x="13462000" y="1420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90913</xdr:rowOff>
    </xdr:from>
    <xdr:ext cx="762000" cy="259045"/>
    <xdr:sp macro="" textlink="">
      <xdr:nvSpPr>
        <xdr:cNvPr id="289" name="テキスト ボックス 288"/>
        <xdr:cNvSpPr txBox="1"/>
      </xdr:nvSpPr>
      <xdr:spPr>
        <a:xfrm>
          <a:off x="13131800" y="13978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数値はほぼ横ばいで、類似団体内平均値を下回ったまま推移しており、今後も同水準を維持しながら、適正な定員管理に努める。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6" name="直線コネクタ 305"/>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7" name="テキスト ボックス 306"/>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8" name="直線コネクタ 307"/>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9" name="テキスト ボックス 308"/>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0" name="直線コネクタ 309"/>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1" name="テキスト ボックス 310"/>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2" name="直線コネクタ 311"/>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3" name="テキスト ボックス 312"/>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4" name="直線コネクタ 313"/>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5" name="テキスト ボックス 314"/>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28469</xdr:rowOff>
    </xdr:from>
    <xdr:to>
      <xdr:col>81</xdr:col>
      <xdr:colOff>44450</xdr:colOff>
      <xdr:row>67</xdr:row>
      <xdr:rowOff>37782</xdr:rowOff>
    </xdr:to>
    <xdr:cxnSp macro="">
      <xdr:nvCxnSpPr>
        <xdr:cNvPr id="319" name="直線コネクタ 318"/>
        <xdr:cNvCxnSpPr/>
      </xdr:nvCxnSpPr>
      <xdr:spPr>
        <a:xfrm flipV="1">
          <a:off x="17018000" y="9972569"/>
          <a:ext cx="0" cy="15523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9859</xdr:rowOff>
    </xdr:from>
    <xdr:ext cx="762000" cy="259045"/>
    <xdr:sp macro="" textlink="">
      <xdr:nvSpPr>
        <xdr:cNvPr id="320" name="定員管理の状況最小値テキスト"/>
        <xdr:cNvSpPr txBox="1"/>
      </xdr:nvSpPr>
      <xdr:spPr>
        <a:xfrm>
          <a:off x="17106900" y="1149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37782</xdr:rowOff>
    </xdr:from>
    <xdr:to>
      <xdr:col>81</xdr:col>
      <xdr:colOff>133350</xdr:colOff>
      <xdr:row>67</xdr:row>
      <xdr:rowOff>37782</xdr:rowOff>
    </xdr:to>
    <xdr:cxnSp macro="">
      <xdr:nvCxnSpPr>
        <xdr:cNvPr id="321" name="直線コネクタ 320"/>
        <xdr:cNvCxnSpPr/>
      </xdr:nvCxnSpPr>
      <xdr:spPr>
        <a:xfrm>
          <a:off x="16929100" y="11524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114846</xdr:rowOff>
    </xdr:from>
    <xdr:ext cx="762000" cy="259045"/>
    <xdr:sp macro="" textlink="">
      <xdr:nvSpPr>
        <xdr:cNvPr id="322" name="定員管理の状況最大値テキスト"/>
        <xdr:cNvSpPr txBox="1"/>
      </xdr:nvSpPr>
      <xdr:spPr>
        <a:xfrm>
          <a:off x="17106900" y="9716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28469</xdr:rowOff>
    </xdr:from>
    <xdr:to>
      <xdr:col>81</xdr:col>
      <xdr:colOff>133350</xdr:colOff>
      <xdr:row>58</xdr:row>
      <xdr:rowOff>28469</xdr:rowOff>
    </xdr:to>
    <xdr:cxnSp macro="">
      <xdr:nvCxnSpPr>
        <xdr:cNvPr id="323" name="直線コネクタ 322"/>
        <xdr:cNvCxnSpPr/>
      </xdr:nvCxnSpPr>
      <xdr:spPr>
        <a:xfrm>
          <a:off x="16929100" y="9972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154622</xdr:rowOff>
    </xdr:from>
    <xdr:to>
      <xdr:col>81</xdr:col>
      <xdr:colOff>44450</xdr:colOff>
      <xdr:row>59</xdr:row>
      <xdr:rowOff>156633</xdr:rowOff>
    </xdr:to>
    <xdr:cxnSp macro="">
      <xdr:nvCxnSpPr>
        <xdr:cNvPr id="324" name="直線コネクタ 323"/>
        <xdr:cNvCxnSpPr/>
      </xdr:nvCxnSpPr>
      <xdr:spPr>
        <a:xfrm flipV="1">
          <a:off x="16179800" y="10270172"/>
          <a:ext cx="8382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135696</xdr:rowOff>
    </xdr:from>
    <xdr:ext cx="762000" cy="259045"/>
    <xdr:sp macro="" textlink="">
      <xdr:nvSpPr>
        <xdr:cNvPr id="325" name="定員管理の状況平均値テキスト"/>
        <xdr:cNvSpPr txBox="1"/>
      </xdr:nvSpPr>
      <xdr:spPr>
        <a:xfrm>
          <a:off x="17106900" y="104226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163619</xdr:rowOff>
    </xdr:from>
    <xdr:to>
      <xdr:col>81</xdr:col>
      <xdr:colOff>95250</xdr:colOff>
      <xdr:row>61</xdr:row>
      <xdr:rowOff>93769</xdr:rowOff>
    </xdr:to>
    <xdr:sp macro="" textlink="">
      <xdr:nvSpPr>
        <xdr:cNvPr id="326" name="フローチャート: 判断 325"/>
        <xdr:cNvSpPr/>
      </xdr:nvSpPr>
      <xdr:spPr>
        <a:xfrm>
          <a:off x="16967200" y="10450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152612</xdr:rowOff>
    </xdr:from>
    <xdr:to>
      <xdr:col>77</xdr:col>
      <xdr:colOff>44450</xdr:colOff>
      <xdr:row>59</xdr:row>
      <xdr:rowOff>156633</xdr:rowOff>
    </xdr:to>
    <xdr:cxnSp macro="">
      <xdr:nvCxnSpPr>
        <xdr:cNvPr id="327" name="直線コネクタ 326"/>
        <xdr:cNvCxnSpPr/>
      </xdr:nvCxnSpPr>
      <xdr:spPr>
        <a:xfrm>
          <a:off x="15290800" y="10268162"/>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157586</xdr:rowOff>
    </xdr:from>
    <xdr:to>
      <xdr:col>77</xdr:col>
      <xdr:colOff>95250</xdr:colOff>
      <xdr:row>61</xdr:row>
      <xdr:rowOff>87736</xdr:rowOff>
    </xdr:to>
    <xdr:sp macro="" textlink="">
      <xdr:nvSpPr>
        <xdr:cNvPr id="328" name="フローチャート: 判断 327"/>
        <xdr:cNvSpPr/>
      </xdr:nvSpPr>
      <xdr:spPr>
        <a:xfrm>
          <a:off x="16129000" y="104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72513</xdr:rowOff>
    </xdr:from>
    <xdr:ext cx="736600" cy="259045"/>
    <xdr:sp macro="" textlink="">
      <xdr:nvSpPr>
        <xdr:cNvPr id="329" name="テキスト ボックス 328"/>
        <xdr:cNvSpPr txBox="1"/>
      </xdr:nvSpPr>
      <xdr:spPr>
        <a:xfrm>
          <a:off x="15798800" y="105309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134514</xdr:rowOff>
    </xdr:from>
    <xdr:to>
      <xdr:col>72</xdr:col>
      <xdr:colOff>203200</xdr:colOff>
      <xdr:row>59</xdr:row>
      <xdr:rowOff>152612</xdr:rowOff>
    </xdr:to>
    <xdr:cxnSp macro="">
      <xdr:nvCxnSpPr>
        <xdr:cNvPr id="330" name="直線コネクタ 329"/>
        <xdr:cNvCxnSpPr/>
      </xdr:nvCxnSpPr>
      <xdr:spPr>
        <a:xfrm>
          <a:off x="14401800" y="10250064"/>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131445</xdr:rowOff>
    </xdr:from>
    <xdr:to>
      <xdr:col>73</xdr:col>
      <xdr:colOff>44450</xdr:colOff>
      <xdr:row>61</xdr:row>
      <xdr:rowOff>61595</xdr:rowOff>
    </xdr:to>
    <xdr:sp macro="" textlink="">
      <xdr:nvSpPr>
        <xdr:cNvPr id="331" name="フローチャート: 判断 330"/>
        <xdr:cNvSpPr/>
      </xdr:nvSpPr>
      <xdr:spPr>
        <a:xfrm>
          <a:off x="152400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46372</xdr:rowOff>
    </xdr:from>
    <xdr:ext cx="762000" cy="259045"/>
    <xdr:sp macro="" textlink="">
      <xdr:nvSpPr>
        <xdr:cNvPr id="332" name="テキスト ボックス 331"/>
        <xdr:cNvSpPr txBox="1"/>
      </xdr:nvSpPr>
      <xdr:spPr>
        <a:xfrm>
          <a:off x="14909800" y="10504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114406</xdr:rowOff>
    </xdr:from>
    <xdr:to>
      <xdr:col>68</xdr:col>
      <xdr:colOff>152400</xdr:colOff>
      <xdr:row>59</xdr:row>
      <xdr:rowOff>134514</xdr:rowOff>
    </xdr:to>
    <xdr:cxnSp macro="">
      <xdr:nvCxnSpPr>
        <xdr:cNvPr id="333" name="直線コネクタ 332"/>
        <xdr:cNvCxnSpPr/>
      </xdr:nvCxnSpPr>
      <xdr:spPr>
        <a:xfrm>
          <a:off x="13512800" y="10229956"/>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117369</xdr:rowOff>
    </xdr:from>
    <xdr:to>
      <xdr:col>68</xdr:col>
      <xdr:colOff>203200</xdr:colOff>
      <xdr:row>61</xdr:row>
      <xdr:rowOff>47519</xdr:rowOff>
    </xdr:to>
    <xdr:sp macro="" textlink="">
      <xdr:nvSpPr>
        <xdr:cNvPr id="334" name="フローチャート: 判断 333"/>
        <xdr:cNvSpPr/>
      </xdr:nvSpPr>
      <xdr:spPr>
        <a:xfrm>
          <a:off x="14351000" y="10404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32296</xdr:rowOff>
    </xdr:from>
    <xdr:ext cx="762000" cy="259045"/>
    <xdr:sp macro="" textlink="">
      <xdr:nvSpPr>
        <xdr:cNvPr id="335" name="テキスト ボックス 334"/>
        <xdr:cNvSpPr txBox="1"/>
      </xdr:nvSpPr>
      <xdr:spPr>
        <a:xfrm>
          <a:off x="14020800" y="10490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101282</xdr:rowOff>
    </xdr:from>
    <xdr:to>
      <xdr:col>64</xdr:col>
      <xdr:colOff>152400</xdr:colOff>
      <xdr:row>61</xdr:row>
      <xdr:rowOff>31432</xdr:rowOff>
    </xdr:to>
    <xdr:sp macro="" textlink="">
      <xdr:nvSpPr>
        <xdr:cNvPr id="336" name="フローチャート: 判断 335"/>
        <xdr:cNvSpPr/>
      </xdr:nvSpPr>
      <xdr:spPr>
        <a:xfrm>
          <a:off x="13462000" y="1038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16209</xdr:rowOff>
    </xdr:from>
    <xdr:ext cx="762000" cy="259045"/>
    <xdr:sp macro="" textlink="">
      <xdr:nvSpPr>
        <xdr:cNvPr id="337" name="テキスト ボックス 336"/>
        <xdr:cNvSpPr txBox="1"/>
      </xdr:nvSpPr>
      <xdr:spPr>
        <a:xfrm>
          <a:off x="13131800" y="10474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103822</xdr:rowOff>
    </xdr:from>
    <xdr:to>
      <xdr:col>81</xdr:col>
      <xdr:colOff>95250</xdr:colOff>
      <xdr:row>60</xdr:row>
      <xdr:rowOff>33972</xdr:rowOff>
    </xdr:to>
    <xdr:sp macro="" textlink="">
      <xdr:nvSpPr>
        <xdr:cNvPr id="343" name="楕円 342"/>
        <xdr:cNvSpPr/>
      </xdr:nvSpPr>
      <xdr:spPr>
        <a:xfrm>
          <a:off x="16967200" y="10219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120349</xdr:rowOff>
    </xdr:from>
    <xdr:ext cx="762000" cy="259045"/>
    <xdr:sp macro="" textlink="">
      <xdr:nvSpPr>
        <xdr:cNvPr id="344" name="定員管理の状況該当値テキスト"/>
        <xdr:cNvSpPr txBox="1"/>
      </xdr:nvSpPr>
      <xdr:spPr>
        <a:xfrm>
          <a:off x="17106900" y="10064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105833</xdr:rowOff>
    </xdr:from>
    <xdr:to>
      <xdr:col>77</xdr:col>
      <xdr:colOff>95250</xdr:colOff>
      <xdr:row>60</xdr:row>
      <xdr:rowOff>35983</xdr:rowOff>
    </xdr:to>
    <xdr:sp macro="" textlink="">
      <xdr:nvSpPr>
        <xdr:cNvPr id="345" name="楕円 344"/>
        <xdr:cNvSpPr/>
      </xdr:nvSpPr>
      <xdr:spPr>
        <a:xfrm>
          <a:off x="16129000" y="10221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46160</xdr:rowOff>
    </xdr:from>
    <xdr:ext cx="736600" cy="259045"/>
    <xdr:sp macro="" textlink="">
      <xdr:nvSpPr>
        <xdr:cNvPr id="346" name="テキスト ボックス 345"/>
        <xdr:cNvSpPr txBox="1"/>
      </xdr:nvSpPr>
      <xdr:spPr>
        <a:xfrm>
          <a:off x="15798800" y="99902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101812</xdr:rowOff>
    </xdr:from>
    <xdr:to>
      <xdr:col>73</xdr:col>
      <xdr:colOff>44450</xdr:colOff>
      <xdr:row>60</xdr:row>
      <xdr:rowOff>31962</xdr:rowOff>
    </xdr:to>
    <xdr:sp macro="" textlink="">
      <xdr:nvSpPr>
        <xdr:cNvPr id="347" name="楕円 346"/>
        <xdr:cNvSpPr/>
      </xdr:nvSpPr>
      <xdr:spPr>
        <a:xfrm>
          <a:off x="15240000" y="10217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42139</xdr:rowOff>
    </xdr:from>
    <xdr:ext cx="762000" cy="259045"/>
    <xdr:sp macro="" textlink="">
      <xdr:nvSpPr>
        <xdr:cNvPr id="348" name="テキスト ボックス 347"/>
        <xdr:cNvSpPr txBox="1"/>
      </xdr:nvSpPr>
      <xdr:spPr>
        <a:xfrm>
          <a:off x="14909800" y="9986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83714</xdr:rowOff>
    </xdr:from>
    <xdr:to>
      <xdr:col>68</xdr:col>
      <xdr:colOff>203200</xdr:colOff>
      <xdr:row>60</xdr:row>
      <xdr:rowOff>13864</xdr:rowOff>
    </xdr:to>
    <xdr:sp macro="" textlink="">
      <xdr:nvSpPr>
        <xdr:cNvPr id="349" name="楕円 348"/>
        <xdr:cNvSpPr/>
      </xdr:nvSpPr>
      <xdr:spPr>
        <a:xfrm>
          <a:off x="14351000" y="10199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24041</xdr:rowOff>
    </xdr:from>
    <xdr:ext cx="762000" cy="259045"/>
    <xdr:sp macro="" textlink="">
      <xdr:nvSpPr>
        <xdr:cNvPr id="350" name="テキスト ボックス 349"/>
        <xdr:cNvSpPr txBox="1"/>
      </xdr:nvSpPr>
      <xdr:spPr>
        <a:xfrm>
          <a:off x="14020800" y="9968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63606</xdr:rowOff>
    </xdr:from>
    <xdr:to>
      <xdr:col>64</xdr:col>
      <xdr:colOff>152400</xdr:colOff>
      <xdr:row>59</xdr:row>
      <xdr:rowOff>165206</xdr:rowOff>
    </xdr:to>
    <xdr:sp macro="" textlink="">
      <xdr:nvSpPr>
        <xdr:cNvPr id="351" name="楕円 350"/>
        <xdr:cNvSpPr/>
      </xdr:nvSpPr>
      <xdr:spPr>
        <a:xfrm>
          <a:off x="13462000" y="10179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3933</xdr:rowOff>
    </xdr:from>
    <xdr:ext cx="762000" cy="259045"/>
    <xdr:sp macro="" textlink="">
      <xdr:nvSpPr>
        <xdr:cNvPr id="352" name="テキスト ボックス 351"/>
        <xdr:cNvSpPr txBox="1"/>
      </xdr:nvSpPr>
      <xdr:spPr>
        <a:xfrm>
          <a:off x="13131800" y="9948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年度は普通交付税の増加等により前年度比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ポイント減少し、引き続き類似団体内平均値を下回っているが、今後増加が見込まれることから、緊急度・住民ニーズを的確に把握した事業の選択により、起債に大きく頼ることのない財政運営に努める。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9" name="直線コネクタ 368"/>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0" name="テキスト ボックス 369"/>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1" name="直線コネクタ 370"/>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2" name="テキスト ボックス 371"/>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3" name="直線コネクタ 372"/>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4" name="テキスト ボックス 373"/>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5" name="直線コネクタ 374"/>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6" name="テキスト ボックス 375"/>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7" name="直線コネクタ 376"/>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13970</xdr:rowOff>
    </xdr:from>
    <xdr:to>
      <xdr:col>81</xdr:col>
      <xdr:colOff>44450</xdr:colOff>
      <xdr:row>45</xdr:row>
      <xdr:rowOff>17780</xdr:rowOff>
    </xdr:to>
    <xdr:cxnSp macro="">
      <xdr:nvCxnSpPr>
        <xdr:cNvPr id="380" name="直線コネクタ 379"/>
        <xdr:cNvCxnSpPr/>
      </xdr:nvCxnSpPr>
      <xdr:spPr>
        <a:xfrm flipV="1">
          <a:off x="17018000" y="6357620"/>
          <a:ext cx="0" cy="13754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161307</xdr:rowOff>
    </xdr:from>
    <xdr:ext cx="762000" cy="259045"/>
    <xdr:sp macro="" textlink="">
      <xdr:nvSpPr>
        <xdr:cNvPr id="381" name="公債費負担の状況最小値テキスト"/>
        <xdr:cNvSpPr txBox="1"/>
      </xdr:nvSpPr>
      <xdr:spPr>
        <a:xfrm>
          <a:off x="17106900" y="770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17780</xdr:rowOff>
    </xdr:from>
    <xdr:to>
      <xdr:col>81</xdr:col>
      <xdr:colOff>133350</xdr:colOff>
      <xdr:row>45</xdr:row>
      <xdr:rowOff>17780</xdr:rowOff>
    </xdr:to>
    <xdr:cxnSp macro="">
      <xdr:nvCxnSpPr>
        <xdr:cNvPr id="382" name="直線コネクタ 381"/>
        <xdr:cNvCxnSpPr/>
      </xdr:nvCxnSpPr>
      <xdr:spPr>
        <a:xfrm>
          <a:off x="16929100" y="773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100347</xdr:rowOff>
    </xdr:from>
    <xdr:ext cx="762000" cy="259045"/>
    <xdr:sp macro="" textlink="">
      <xdr:nvSpPr>
        <xdr:cNvPr id="383" name="公債費負担の状況最大値テキスト"/>
        <xdr:cNvSpPr txBox="1"/>
      </xdr:nvSpPr>
      <xdr:spPr>
        <a:xfrm>
          <a:off x="171069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13970</xdr:rowOff>
    </xdr:from>
    <xdr:to>
      <xdr:col>81</xdr:col>
      <xdr:colOff>133350</xdr:colOff>
      <xdr:row>37</xdr:row>
      <xdr:rowOff>13970</xdr:rowOff>
    </xdr:to>
    <xdr:cxnSp macro="">
      <xdr:nvCxnSpPr>
        <xdr:cNvPr id="384" name="直線コネクタ 383"/>
        <xdr:cNvCxnSpPr/>
      </xdr:nvCxnSpPr>
      <xdr:spPr>
        <a:xfrm>
          <a:off x="16929100" y="635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78740</xdr:rowOff>
    </xdr:from>
    <xdr:to>
      <xdr:col>81</xdr:col>
      <xdr:colOff>44450</xdr:colOff>
      <xdr:row>40</xdr:row>
      <xdr:rowOff>86783</xdr:rowOff>
    </xdr:to>
    <xdr:cxnSp macro="">
      <xdr:nvCxnSpPr>
        <xdr:cNvPr id="385" name="直線コネクタ 384"/>
        <xdr:cNvCxnSpPr/>
      </xdr:nvCxnSpPr>
      <xdr:spPr>
        <a:xfrm flipV="1">
          <a:off x="16179800" y="6936740"/>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112623</xdr:rowOff>
    </xdr:from>
    <xdr:ext cx="762000" cy="259045"/>
    <xdr:sp macro="" textlink="">
      <xdr:nvSpPr>
        <xdr:cNvPr id="386" name="公債費負担の状況平均値テキスト"/>
        <xdr:cNvSpPr txBox="1"/>
      </xdr:nvSpPr>
      <xdr:spPr>
        <a:xfrm>
          <a:off x="17106900" y="6970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140546</xdr:rowOff>
    </xdr:from>
    <xdr:to>
      <xdr:col>81</xdr:col>
      <xdr:colOff>95250</xdr:colOff>
      <xdr:row>41</xdr:row>
      <xdr:rowOff>70696</xdr:rowOff>
    </xdr:to>
    <xdr:sp macro="" textlink="">
      <xdr:nvSpPr>
        <xdr:cNvPr id="387" name="フローチャート: 判断 386"/>
        <xdr:cNvSpPr/>
      </xdr:nvSpPr>
      <xdr:spPr>
        <a:xfrm>
          <a:off x="16967200" y="699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86783</xdr:rowOff>
    </xdr:from>
    <xdr:to>
      <xdr:col>77</xdr:col>
      <xdr:colOff>44450</xdr:colOff>
      <xdr:row>40</xdr:row>
      <xdr:rowOff>127000</xdr:rowOff>
    </xdr:to>
    <xdr:cxnSp macro="">
      <xdr:nvCxnSpPr>
        <xdr:cNvPr id="388" name="直線コネクタ 387"/>
        <xdr:cNvCxnSpPr/>
      </xdr:nvCxnSpPr>
      <xdr:spPr>
        <a:xfrm flipV="1">
          <a:off x="15290800" y="694478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132504</xdr:rowOff>
    </xdr:from>
    <xdr:to>
      <xdr:col>77</xdr:col>
      <xdr:colOff>95250</xdr:colOff>
      <xdr:row>41</xdr:row>
      <xdr:rowOff>62654</xdr:rowOff>
    </xdr:to>
    <xdr:sp macro="" textlink="">
      <xdr:nvSpPr>
        <xdr:cNvPr id="389" name="フローチャート: 判断 388"/>
        <xdr:cNvSpPr/>
      </xdr:nvSpPr>
      <xdr:spPr>
        <a:xfrm>
          <a:off x="16129000" y="699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47431</xdr:rowOff>
    </xdr:from>
    <xdr:ext cx="736600" cy="259045"/>
    <xdr:sp macro="" textlink="">
      <xdr:nvSpPr>
        <xdr:cNvPr id="390" name="テキスト ボックス 389"/>
        <xdr:cNvSpPr txBox="1"/>
      </xdr:nvSpPr>
      <xdr:spPr>
        <a:xfrm>
          <a:off x="15798800" y="70768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127000</xdr:rowOff>
    </xdr:from>
    <xdr:to>
      <xdr:col>72</xdr:col>
      <xdr:colOff>203200</xdr:colOff>
      <xdr:row>41</xdr:row>
      <xdr:rowOff>11854</xdr:rowOff>
    </xdr:to>
    <xdr:cxnSp macro="">
      <xdr:nvCxnSpPr>
        <xdr:cNvPr id="391" name="直線コネクタ 390"/>
        <xdr:cNvCxnSpPr/>
      </xdr:nvCxnSpPr>
      <xdr:spPr>
        <a:xfrm flipV="1">
          <a:off x="14401800" y="6985000"/>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1270</xdr:rowOff>
    </xdr:from>
    <xdr:to>
      <xdr:col>73</xdr:col>
      <xdr:colOff>44450</xdr:colOff>
      <xdr:row>41</xdr:row>
      <xdr:rowOff>102870</xdr:rowOff>
    </xdr:to>
    <xdr:sp macro="" textlink="">
      <xdr:nvSpPr>
        <xdr:cNvPr id="392" name="フローチャート: 判断 391"/>
        <xdr:cNvSpPr/>
      </xdr:nvSpPr>
      <xdr:spPr>
        <a:xfrm>
          <a:off x="15240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87647</xdr:rowOff>
    </xdr:from>
    <xdr:ext cx="762000" cy="259045"/>
    <xdr:sp macro="" textlink="">
      <xdr:nvSpPr>
        <xdr:cNvPr id="393" name="テキスト ボックス 392"/>
        <xdr:cNvSpPr txBox="1"/>
      </xdr:nvSpPr>
      <xdr:spPr>
        <a:xfrm>
          <a:off x="14909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167217</xdr:rowOff>
    </xdr:from>
    <xdr:to>
      <xdr:col>68</xdr:col>
      <xdr:colOff>152400</xdr:colOff>
      <xdr:row>41</xdr:row>
      <xdr:rowOff>11854</xdr:rowOff>
    </xdr:to>
    <xdr:cxnSp macro="">
      <xdr:nvCxnSpPr>
        <xdr:cNvPr id="394" name="直線コネクタ 393"/>
        <xdr:cNvCxnSpPr/>
      </xdr:nvCxnSpPr>
      <xdr:spPr>
        <a:xfrm>
          <a:off x="13512800" y="7025217"/>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9313</xdr:rowOff>
    </xdr:from>
    <xdr:to>
      <xdr:col>68</xdr:col>
      <xdr:colOff>203200</xdr:colOff>
      <xdr:row>41</xdr:row>
      <xdr:rowOff>110913</xdr:rowOff>
    </xdr:to>
    <xdr:sp macro="" textlink="">
      <xdr:nvSpPr>
        <xdr:cNvPr id="395" name="フローチャート: 判断 394"/>
        <xdr:cNvSpPr/>
      </xdr:nvSpPr>
      <xdr:spPr>
        <a:xfrm>
          <a:off x="14351000" y="703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95690</xdr:rowOff>
    </xdr:from>
    <xdr:ext cx="762000" cy="259045"/>
    <xdr:sp macro="" textlink="">
      <xdr:nvSpPr>
        <xdr:cNvPr id="396" name="テキスト ボックス 395"/>
        <xdr:cNvSpPr txBox="1"/>
      </xdr:nvSpPr>
      <xdr:spPr>
        <a:xfrm>
          <a:off x="14020800" y="7125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17356</xdr:rowOff>
    </xdr:from>
    <xdr:to>
      <xdr:col>64</xdr:col>
      <xdr:colOff>152400</xdr:colOff>
      <xdr:row>41</xdr:row>
      <xdr:rowOff>118956</xdr:rowOff>
    </xdr:to>
    <xdr:sp macro="" textlink="">
      <xdr:nvSpPr>
        <xdr:cNvPr id="397" name="フローチャート: 判断 396"/>
        <xdr:cNvSpPr/>
      </xdr:nvSpPr>
      <xdr:spPr>
        <a:xfrm>
          <a:off x="13462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103733</xdr:rowOff>
    </xdr:from>
    <xdr:ext cx="762000" cy="259045"/>
    <xdr:sp macro="" textlink="">
      <xdr:nvSpPr>
        <xdr:cNvPr id="398" name="テキスト ボックス 397"/>
        <xdr:cNvSpPr txBox="1"/>
      </xdr:nvSpPr>
      <xdr:spPr>
        <a:xfrm>
          <a:off x="13131800" y="7133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27940</xdr:rowOff>
    </xdr:from>
    <xdr:to>
      <xdr:col>81</xdr:col>
      <xdr:colOff>95250</xdr:colOff>
      <xdr:row>40</xdr:row>
      <xdr:rowOff>129540</xdr:rowOff>
    </xdr:to>
    <xdr:sp macro="" textlink="">
      <xdr:nvSpPr>
        <xdr:cNvPr id="404" name="楕円 403"/>
        <xdr:cNvSpPr/>
      </xdr:nvSpPr>
      <xdr:spPr>
        <a:xfrm>
          <a:off x="169672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44467</xdr:rowOff>
    </xdr:from>
    <xdr:ext cx="762000" cy="259045"/>
    <xdr:sp macro="" textlink="">
      <xdr:nvSpPr>
        <xdr:cNvPr id="405" name="公債費負担の状況該当値テキスト"/>
        <xdr:cNvSpPr txBox="1"/>
      </xdr:nvSpPr>
      <xdr:spPr>
        <a:xfrm>
          <a:off x="17106900" y="673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35983</xdr:rowOff>
    </xdr:from>
    <xdr:to>
      <xdr:col>77</xdr:col>
      <xdr:colOff>95250</xdr:colOff>
      <xdr:row>40</xdr:row>
      <xdr:rowOff>137583</xdr:rowOff>
    </xdr:to>
    <xdr:sp macro="" textlink="">
      <xdr:nvSpPr>
        <xdr:cNvPr id="406" name="楕円 405"/>
        <xdr:cNvSpPr/>
      </xdr:nvSpPr>
      <xdr:spPr>
        <a:xfrm>
          <a:off x="161290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147760</xdr:rowOff>
    </xdr:from>
    <xdr:ext cx="736600" cy="259045"/>
    <xdr:sp macro="" textlink="">
      <xdr:nvSpPr>
        <xdr:cNvPr id="407" name="テキスト ボックス 406"/>
        <xdr:cNvSpPr txBox="1"/>
      </xdr:nvSpPr>
      <xdr:spPr>
        <a:xfrm>
          <a:off x="15798800" y="66628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76200</xdr:rowOff>
    </xdr:from>
    <xdr:to>
      <xdr:col>73</xdr:col>
      <xdr:colOff>44450</xdr:colOff>
      <xdr:row>41</xdr:row>
      <xdr:rowOff>6350</xdr:rowOff>
    </xdr:to>
    <xdr:sp macro="" textlink="">
      <xdr:nvSpPr>
        <xdr:cNvPr id="408" name="楕円 407"/>
        <xdr:cNvSpPr/>
      </xdr:nvSpPr>
      <xdr:spPr>
        <a:xfrm>
          <a:off x="15240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16527</xdr:rowOff>
    </xdr:from>
    <xdr:ext cx="762000" cy="259045"/>
    <xdr:sp macro="" textlink="">
      <xdr:nvSpPr>
        <xdr:cNvPr id="409" name="テキスト ボックス 408"/>
        <xdr:cNvSpPr txBox="1"/>
      </xdr:nvSpPr>
      <xdr:spPr>
        <a:xfrm>
          <a:off x="14909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132504</xdr:rowOff>
    </xdr:from>
    <xdr:to>
      <xdr:col>68</xdr:col>
      <xdr:colOff>203200</xdr:colOff>
      <xdr:row>41</xdr:row>
      <xdr:rowOff>62654</xdr:rowOff>
    </xdr:to>
    <xdr:sp macro="" textlink="">
      <xdr:nvSpPr>
        <xdr:cNvPr id="410" name="楕円 409"/>
        <xdr:cNvSpPr/>
      </xdr:nvSpPr>
      <xdr:spPr>
        <a:xfrm>
          <a:off x="14351000" y="699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72831</xdr:rowOff>
    </xdr:from>
    <xdr:ext cx="762000" cy="259045"/>
    <xdr:sp macro="" textlink="">
      <xdr:nvSpPr>
        <xdr:cNvPr id="411" name="テキスト ボックス 410"/>
        <xdr:cNvSpPr txBox="1"/>
      </xdr:nvSpPr>
      <xdr:spPr>
        <a:xfrm>
          <a:off x="14020800" y="6759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116417</xdr:rowOff>
    </xdr:from>
    <xdr:to>
      <xdr:col>64</xdr:col>
      <xdr:colOff>152400</xdr:colOff>
      <xdr:row>41</xdr:row>
      <xdr:rowOff>46567</xdr:rowOff>
    </xdr:to>
    <xdr:sp macro="" textlink="">
      <xdr:nvSpPr>
        <xdr:cNvPr id="412" name="楕円 411"/>
        <xdr:cNvSpPr/>
      </xdr:nvSpPr>
      <xdr:spPr>
        <a:xfrm>
          <a:off x="13462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56744</xdr:rowOff>
    </xdr:from>
    <xdr:ext cx="762000" cy="259045"/>
    <xdr:sp macro="" textlink="">
      <xdr:nvSpPr>
        <xdr:cNvPr id="413" name="テキスト ボックス 412"/>
        <xdr:cNvSpPr txBox="1"/>
      </xdr:nvSpPr>
      <xdr:spPr>
        <a:xfrm>
          <a:off x="13131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例年、充当可能財源が将来負担額を上回っているため、将来負担比率は発生していない。今後も後世への負担を少しでも軽減するよう、将来負担額の適正化を図り、財政の健全化に努める。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0" name="直線コネクタ 42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1" name="テキスト ボックス 43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2" name="直線コネクタ 43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3" name="テキスト ボックス 43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4" name="直線コネクタ 43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5" name="テキスト ボックス 43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6" name="直線コネクタ 43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7" name="テキスト ボックス 43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8" name="直線コネクタ 43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9" name="テキスト ボックス 43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94968</xdr:rowOff>
    </xdr:to>
    <xdr:cxnSp macro="">
      <xdr:nvCxnSpPr>
        <xdr:cNvPr id="442" name="直線コネクタ 441"/>
        <xdr:cNvCxnSpPr/>
      </xdr:nvCxnSpPr>
      <xdr:spPr>
        <a:xfrm flipV="1">
          <a:off x="17018000" y="2370667"/>
          <a:ext cx="0" cy="16676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67045</xdr:rowOff>
    </xdr:from>
    <xdr:ext cx="762000" cy="259045"/>
    <xdr:sp macro="" textlink="">
      <xdr:nvSpPr>
        <xdr:cNvPr id="443" name="将来負担の状況最小値テキスト"/>
        <xdr:cNvSpPr txBox="1"/>
      </xdr:nvSpPr>
      <xdr:spPr>
        <a:xfrm>
          <a:off x="17106900" y="4010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94968</xdr:rowOff>
    </xdr:from>
    <xdr:to>
      <xdr:col>81</xdr:col>
      <xdr:colOff>133350</xdr:colOff>
      <xdr:row>23</xdr:row>
      <xdr:rowOff>94968</xdr:rowOff>
    </xdr:to>
    <xdr:cxnSp macro="">
      <xdr:nvCxnSpPr>
        <xdr:cNvPr id="444" name="直線コネクタ 443"/>
        <xdr:cNvCxnSpPr/>
      </xdr:nvCxnSpPr>
      <xdr:spPr>
        <a:xfrm>
          <a:off x="16929100" y="4038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5"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6" name="直線コネクタ 445"/>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124759</xdr:rowOff>
    </xdr:from>
    <xdr:ext cx="762000" cy="259045"/>
    <xdr:sp macro="" textlink="">
      <xdr:nvSpPr>
        <xdr:cNvPr id="447" name="将来負担の状況平均値テキスト"/>
        <xdr:cNvSpPr txBox="1"/>
      </xdr:nvSpPr>
      <xdr:spPr>
        <a:xfrm>
          <a:off x="17106900" y="23536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152682</xdr:rowOff>
    </xdr:from>
    <xdr:to>
      <xdr:col>81</xdr:col>
      <xdr:colOff>95250</xdr:colOff>
      <xdr:row>14</xdr:row>
      <xdr:rowOff>82832</xdr:rowOff>
    </xdr:to>
    <xdr:sp macro="" textlink="">
      <xdr:nvSpPr>
        <xdr:cNvPr id="448" name="フローチャート: 判断 447"/>
        <xdr:cNvSpPr/>
      </xdr:nvSpPr>
      <xdr:spPr>
        <a:xfrm>
          <a:off x="16967200" y="238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69709</xdr:rowOff>
    </xdr:from>
    <xdr:to>
      <xdr:col>77</xdr:col>
      <xdr:colOff>95250</xdr:colOff>
      <xdr:row>14</xdr:row>
      <xdr:rowOff>171309</xdr:rowOff>
    </xdr:to>
    <xdr:sp macro="" textlink="">
      <xdr:nvSpPr>
        <xdr:cNvPr id="449" name="フローチャート: 判断 448"/>
        <xdr:cNvSpPr/>
      </xdr:nvSpPr>
      <xdr:spPr>
        <a:xfrm>
          <a:off x="16129000" y="2470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10036</xdr:rowOff>
    </xdr:from>
    <xdr:ext cx="736600" cy="259045"/>
    <xdr:sp macro="" textlink="">
      <xdr:nvSpPr>
        <xdr:cNvPr id="450" name="テキスト ボックス 449"/>
        <xdr:cNvSpPr txBox="1"/>
      </xdr:nvSpPr>
      <xdr:spPr>
        <a:xfrm>
          <a:off x="15798800" y="22388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21590</xdr:rowOff>
    </xdr:from>
    <xdr:to>
      <xdr:col>73</xdr:col>
      <xdr:colOff>44450</xdr:colOff>
      <xdr:row>15</xdr:row>
      <xdr:rowOff>123190</xdr:rowOff>
    </xdr:to>
    <xdr:sp macro="" textlink="">
      <xdr:nvSpPr>
        <xdr:cNvPr id="451" name="フローチャート: 判断 450"/>
        <xdr:cNvSpPr/>
      </xdr:nvSpPr>
      <xdr:spPr>
        <a:xfrm>
          <a:off x="15240000" y="259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133367</xdr:rowOff>
    </xdr:from>
    <xdr:ext cx="762000" cy="259045"/>
    <xdr:sp macro="" textlink="">
      <xdr:nvSpPr>
        <xdr:cNvPr id="452" name="テキスト ボックス 451"/>
        <xdr:cNvSpPr txBox="1"/>
      </xdr:nvSpPr>
      <xdr:spPr>
        <a:xfrm>
          <a:off x="14909800" y="2362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44379</xdr:rowOff>
    </xdr:from>
    <xdr:to>
      <xdr:col>68</xdr:col>
      <xdr:colOff>203200</xdr:colOff>
      <xdr:row>15</xdr:row>
      <xdr:rowOff>145979</xdr:rowOff>
    </xdr:to>
    <xdr:sp macro="" textlink="">
      <xdr:nvSpPr>
        <xdr:cNvPr id="453" name="フローチャート: 判断 452"/>
        <xdr:cNvSpPr/>
      </xdr:nvSpPr>
      <xdr:spPr>
        <a:xfrm>
          <a:off x="14351000" y="2616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156156</xdr:rowOff>
    </xdr:from>
    <xdr:ext cx="762000" cy="259045"/>
    <xdr:sp macro="" textlink="">
      <xdr:nvSpPr>
        <xdr:cNvPr id="454" name="テキスト ボックス 453"/>
        <xdr:cNvSpPr txBox="1"/>
      </xdr:nvSpPr>
      <xdr:spPr>
        <a:xfrm>
          <a:off x="14020800" y="2385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72531</xdr:rowOff>
    </xdr:from>
    <xdr:to>
      <xdr:col>64</xdr:col>
      <xdr:colOff>152400</xdr:colOff>
      <xdr:row>16</xdr:row>
      <xdr:rowOff>2681</xdr:rowOff>
    </xdr:to>
    <xdr:sp macro="" textlink="">
      <xdr:nvSpPr>
        <xdr:cNvPr id="455" name="フローチャート: 判断 454"/>
        <xdr:cNvSpPr/>
      </xdr:nvSpPr>
      <xdr:spPr>
        <a:xfrm>
          <a:off x="13462000" y="2644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12858</xdr:rowOff>
    </xdr:from>
    <xdr:ext cx="762000" cy="259045"/>
    <xdr:sp macro="" textlink="">
      <xdr:nvSpPr>
        <xdr:cNvPr id="456" name="テキスト ボックス 455"/>
        <xdr:cNvSpPr txBox="1"/>
      </xdr:nvSpPr>
      <xdr:spPr>
        <a:xfrm>
          <a:off x="13131800" y="2413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福岡県古賀市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59,234
58,260
42.07
29,722,882
28,132,855
1,422,692
12,957,197
15,108,494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行財政改革等の結果、近年は類似団体内平均値を下回っているが、ほぼ横ばいの状態である。一方で、ラスパイレス指数は低い状態で推移していることから、ラスパイレス指数には含まれない会計年度任用職員の増や地域手当率の増加などが影響しており、民間委託や業務の効率化などを進め、人件費の適正な管理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123190</xdr:rowOff>
    </xdr:from>
    <xdr:to>
      <xdr:col>24</xdr:col>
      <xdr:colOff>25400</xdr:colOff>
      <xdr:row>41</xdr:row>
      <xdr:rowOff>153670</xdr:rowOff>
    </xdr:to>
    <xdr:cxnSp macro="">
      <xdr:nvCxnSpPr>
        <xdr:cNvPr id="61" name="直線コネクタ 60"/>
        <xdr:cNvCxnSpPr/>
      </xdr:nvCxnSpPr>
      <xdr:spPr>
        <a:xfrm flipV="1">
          <a:off x="4826000" y="578104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125747</xdr:rowOff>
    </xdr:from>
    <xdr:ext cx="762000" cy="259045"/>
    <xdr:sp macro="" textlink="">
      <xdr:nvSpPr>
        <xdr:cNvPr id="62" name="人件費最小値テキスト"/>
        <xdr:cNvSpPr txBox="1"/>
      </xdr:nvSpPr>
      <xdr:spPr>
        <a:xfrm>
          <a:off x="4914900" y="715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153670</xdr:rowOff>
    </xdr:from>
    <xdr:to>
      <xdr:col>24</xdr:col>
      <xdr:colOff>114300</xdr:colOff>
      <xdr:row>41</xdr:row>
      <xdr:rowOff>153670</xdr:rowOff>
    </xdr:to>
    <xdr:cxnSp macro="">
      <xdr:nvCxnSpPr>
        <xdr:cNvPr id="63" name="直線コネクタ 62"/>
        <xdr:cNvCxnSpPr/>
      </xdr:nvCxnSpPr>
      <xdr:spPr>
        <a:xfrm>
          <a:off x="4737100" y="718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38117</xdr:rowOff>
    </xdr:from>
    <xdr:ext cx="762000" cy="259045"/>
    <xdr:sp macro="" textlink="">
      <xdr:nvSpPr>
        <xdr:cNvPr id="64" name="人件費最大値テキスト"/>
        <xdr:cNvSpPr txBox="1"/>
      </xdr:nvSpPr>
      <xdr:spPr>
        <a:xfrm>
          <a:off x="4914900" y="5524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123190</xdr:rowOff>
    </xdr:from>
    <xdr:to>
      <xdr:col>24</xdr:col>
      <xdr:colOff>114300</xdr:colOff>
      <xdr:row>33</xdr:row>
      <xdr:rowOff>123190</xdr:rowOff>
    </xdr:to>
    <xdr:cxnSp macro="">
      <xdr:nvCxnSpPr>
        <xdr:cNvPr id="65" name="直線コネクタ 64"/>
        <xdr:cNvCxnSpPr/>
      </xdr:nvCxnSpPr>
      <xdr:spPr>
        <a:xfrm>
          <a:off x="4737100" y="5781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130810</xdr:rowOff>
    </xdr:from>
    <xdr:to>
      <xdr:col>24</xdr:col>
      <xdr:colOff>25400</xdr:colOff>
      <xdr:row>35</xdr:row>
      <xdr:rowOff>168910</xdr:rowOff>
    </xdr:to>
    <xdr:cxnSp macro="">
      <xdr:nvCxnSpPr>
        <xdr:cNvPr id="66" name="直線コネクタ 65"/>
        <xdr:cNvCxnSpPr/>
      </xdr:nvCxnSpPr>
      <xdr:spPr>
        <a:xfrm>
          <a:off x="3987800" y="613156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93997</xdr:rowOff>
    </xdr:from>
    <xdr:ext cx="762000" cy="259045"/>
    <xdr:sp macro="" textlink="">
      <xdr:nvSpPr>
        <xdr:cNvPr id="67" name="人件費平均値テキスト"/>
        <xdr:cNvSpPr txBox="1"/>
      </xdr:nvSpPr>
      <xdr:spPr>
        <a:xfrm>
          <a:off x="4914900" y="6266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121920</xdr:rowOff>
    </xdr:from>
    <xdr:to>
      <xdr:col>24</xdr:col>
      <xdr:colOff>76200</xdr:colOff>
      <xdr:row>37</xdr:row>
      <xdr:rowOff>52070</xdr:rowOff>
    </xdr:to>
    <xdr:sp macro="" textlink="">
      <xdr:nvSpPr>
        <xdr:cNvPr id="68" name="フローチャート: 判断 67"/>
        <xdr:cNvSpPr/>
      </xdr:nvSpPr>
      <xdr:spPr>
        <a:xfrm>
          <a:off x="4775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130810</xdr:rowOff>
    </xdr:from>
    <xdr:to>
      <xdr:col>19</xdr:col>
      <xdr:colOff>187325</xdr:colOff>
      <xdr:row>36</xdr:row>
      <xdr:rowOff>127000</xdr:rowOff>
    </xdr:to>
    <xdr:cxnSp macro="">
      <xdr:nvCxnSpPr>
        <xdr:cNvPr id="69" name="直線コネクタ 68"/>
        <xdr:cNvCxnSpPr/>
      </xdr:nvCxnSpPr>
      <xdr:spPr>
        <a:xfrm flipV="1">
          <a:off x="3098800" y="6131560"/>
          <a:ext cx="8890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76200</xdr:rowOff>
    </xdr:from>
    <xdr:to>
      <xdr:col>20</xdr:col>
      <xdr:colOff>38100</xdr:colOff>
      <xdr:row>37</xdr:row>
      <xdr:rowOff>6350</xdr:rowOff>
    </xdr:to>
    <xdr:sp macro="" textlink="">
      <xdr:nvSpPr>
        <xdr:cNvPr id="70" name="フローチャート: 判断 69"/>
        <xdr:cNvSpPr/>
      </xdr:nvSpPr>
      <xdr:spPr>
        <a:xfrm>
          <a:off x="3937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162577</xdr:rowOff>
    </xdr:from>
    <xdr:ext cx="736600" cy="259045"/>
    <xdr:sp macro="" textlink="">
      <xdr:nvSpPr>
        <xdr:cNvPr id="71" name="テキスト ボックス 70"/>
        <xdr:cNvSpPr txBox="1"/>
      </xdr:nvSpPr>
      <xdr:spPr>
        <a:xfrm>
          <a:off x="3606800" y="633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161290</xdr:rowOff>
    </xdr:from>
    <xdr:to>
      <xdr:col>15</xdr:col>
      <xdr:colOff>98425</xdr:colOff>
      <xdr:row>36</xdr:row>
      <xdr:rowOff>127000</xdr:rowOff>
    </xdr:to>
    <xdr:cxnSp macro="">
      <xdr:nvCxnSpPr>
        <xdr:cNvPr id="72" name="直線コネクタ 71"/>
        <xdr:cNvCxnSpPr/>
      </xdr:nvCxnSpPr>
      <xdr:spPr>
        <a:xfrm>
          <a:off x="2209800" y="616204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167640</xdr:rowOff>
    </xdr:from>
    <xdr:to>
      <xdr:col>15</xdr:col>
      <xdr:colOff>149225</xdr:colOff>
      <xdr:row>37</xdr:row>
      <xdr:rowOff>97790</xdr:rowOff>
    </xdr:to>
    <xdr:sp macro="" textlink="">
      <xdr:nvSpPr>
        <xdr:cNvPr id="73" name="フローチャート: 判断 72"/>
        <xdr:cNvSpPr/>
      </xdr:nvSpPr>
      <xdr:spPr>
        <a:xfrm>
          <a:off x="3048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82567</xdr:rowOff>
    </xdr:from>
    <xdr:ext cx="762000" cy="259045"/>
    <xdr:sp macro="" textlink="">
      <xdr:nvSpPr>
        <xdr:cNvPr id="74" name="テキスト ボックス 73"/>
        <xdr:cNvSpPr txBox="1"/>
      </xdr:nvSpPr>
      <xdr:spPr>
        <a:xfrm>
          <a:off x="2717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161290</xdr:rowOff>
    </xdr:from>
    <xdr:to>
      <xdr:col>11</xdr:col>
      <xdr:colOff>9525</xdr:colOff>
      <xdr:row>36</xdr:row>
      <xdr:rowOff>50800</xdr:rowOff>
    </xdr:to>
    <xdr:cxnSp macro="">
      <xdr:nvCxnSpPr>
        <xdr:cNvPr id="75" name="直線コネクタ 74"/>
        <xdr:cNvCxnSpPr/>
      </xdr:nvCxnSpPr>
      <xdr:spPr>
        <a:xfrm flipV="1">
          <a:off x="1320800" y="61620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76200</xdr:rowOff>
    </xdr:from>
    <xdr:to>
      <xdr:col>11</xdr:col>
      <xdr:colOff>60325</xdr:colOff>
      <xdr:row>37</xdr:row>
      <xdr:rowOff>6350</xdr:rowOff>
    </xdr:to>
    <xdr:sp macro="" textlink="">
      <xdr:nvSpPr>
        <xdr:cNvPr id="76" name="フローチャート: 判断 75"/>
        <xdr:cNvSpPr/>
      </xdr:nvSpPr>
      <xdr:spPr>
        <a:xfrm>
          <a:off x="2159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162577</xdr:rowOff>
    </xdr:from>
    <xdr:ext cx="762000" cy="259045"/>
    <xdr:sp macro="" textlink="">
      <xdr:nvSpPr>
        <xdr:cNvPr id="77" name="テキスト ボックス 76"/>
        <xdr:cNvSpPr txBox="1"/>
      </xdr:nvSpPr>
      <xdr:spPr>
        <a:xfrm>
          <a:off x="1828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99060</xdr:rowOff>
    </xdr:from>
    <xdr:to>
      <xdr:col>6</xdr:col>
      <xdr:colOff>171450</xdr:colOff>
      <xdr:row>37</xdr:row>
      <xdr:rowOff>29210</xdr:rowOff>
    </xdr:to>
    <xdr:sp macro="" textlink="">
      <xdr:nvSpPr>
        <xdr:cNvPr id="78" name="フローチャート: 判断 77"/>
        <xdr:cNvSpPr/>
      </xdr:nvSpPr>
      <xdr:spPr>
        <a:xfrm>
          <a:off x="1270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13987</xdr:rowOff>
    </xdr:from>
    <xdr:ext cx="762000" cy="259045"/>
    <xdr:sp macro="" textlink="">
      <xdr:nvSpPr>
        <xdr:cNvPr id="79" name="テキスト ボックス 78"/>
        <xdr:cNvSpPr txBox="1"/>
      </xdr:nvSpPr>
      <xdr:spPr>
        <a:xfrm>
          <a:off x="939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118110</xdr:rowOff>
    </xdr:from>
    <xdr:to>
      <xdr:col>24</xdr:col>
      <xdr:colOff>76200</xdr:colOff>
      <xdr:row>36</xdr:row>
      <xdr:rowOff>48260</xdr:rowOff>
    </xdr:to>
    <xdr:sp macro="" textlink="">
      <xdr:nvSpPr>
        <xdr:cNvPr id="85" name="楕円 84"/>
        <xdr:cNvSpPr/>
      </xdr:nvSpPr>
      <xdr:spPr>
        <a:xfrm>
          <a:off x="4775200" y="611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134637</xdr:rowOff>
    </xdr:from>
    <xdr:ext cx="762000" cy="259045"/>
    <xdr:sp macro="" textlink="">
      <xdr:nvSpPr>
        <xdr:cNvPr id="86" name="人件費該当値テキスト"/>
        <xdr:cNvSpPr txBox="1"/>
      </xdr:nvSpPr>
      <xdr:spPr>
        <a:xfrm>
          <a:off x="4914900" y="596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80010</xdr:rowOff>
    </xdr:from>
    <xdr:to>
      <xdr:col>20</xdr:col>
      <xdr:colOff>38100</xdr:colOff>
      <xdr:row>36</xdr:row>
      <xdr:rowOff>10160</xdr:rowOff>
    </xdr:to>
    <xdr:sp macro="" textlink="">
      <xdr:nvSpPr>
        <xdr:cNvPr id="87" name="楕円 86"/>
        <xdr:cNvSpPr/>
      </xdr:nvSpPr>
      <xdr:spPr>
        <a:xfrm>
          <a:off x="3937000" y="608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20337</xdr:rowOff>
    </xdr:from>
    <xdr:ext cx="736600" cy="259045"/>
    <xdr:sp macro="" textlink="">
      <xdr:nvSpPr>
        <xdr:cNvPr id="88" name="テキスト ボックス 87"/>
        <xdr:cNvSpPr txBox="1"/>
      </xdr:nvSpPr>
      <xdr:spPr>
        <a:xfrm>
          <a:off x="3606800" y="5849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76200</xdr:rowOff>
    </xdr:from>
    <xdr:to>
      <xdr:col>15</xdr:col>
      <xdr:colOff>149225</xdr:colOff>
      <xdr:row>37</xdr:row>
      <xdr:rowOff>6350</xdr:rowOff>
    </xdr:to>
    <xdr:sp macro="" textlink="">
      <xdr:nvSpPr>
        <xdr:cNvPr id="89" name="楕円 88"/>
        <xdr:cNvSpPr/>
      </xdr:nvSpPr>
      <xdr:spPr>
        <a:xfrm>
          <a:off x="3048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16527</xdr:rowOff>
    </xdr:from>
    <xdr:ext cx="762000" cy="259045"/>
    <xdr:sp macro="" textlink="">
      <xdr:nvSpPr>
        <xdr:cNvPr id="90" name="テキスト ボックス 89"/>
        <xdr:cNvSpPr txBox="1"/>
      </xdr:nvSpPr>
      <xdr:spPr>
        <a:xfrm>
          <a:off x="2717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110490</xdr:rowOff>
    </xdr:from>
    <xdr:to>
      <xdr:col>11</xdr:col>
      <xdr:colOff>60325</xdr:colOff>
      <xdr:row>36</xdr:row>
      <xdr:rowOff>40640</xdr:rowOff>
    </xdr:to>
    <xdr:sp macro="" textlink="">
      <xdr:nvSpPr>
        <xdr:cNvPr id="91" name="楕円 90"/>
        <xdr:cNvSpPr/>
      </xdr:nvSpPr>
      <xdr:spPr>
        <a:xfrm>
          <a:off x="2159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50817</xdr:rowOff>
    </xdr:from>
    <xdr:ext cx="762000" cy="259045"/>
    <xdr:sp macro="" textlink="">
      <xdr:nvSpPr>
        <xdr:cNvPr id="92" name="テキスト ボックス 91"/>
        <xdr:cNvSpPr txBox="1"/>
      </xdr:nvSpPr>
      <xdr:spPr>
        <a:xfrm>
          <a:off x="1828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0</xdr:rowOff>
    </xdr:from>
    <xdr:to>
      <xdr:col>6</xdr:col>
      <xdr:colOff>171450</xdr:colOff>
      <xdr:row>36</xdr:row>
      <xdr:rowOff>101600</xdr:rowOff>
    </xdr:to>
    <xdr:sp macro="" textlink="">
      <xdr:nvSpPr>
        <xdr:cNvPr id="93" name="楕円 92"/>
        <xdr:cNvSpPr/>
      </xdr:nvSpPr>
      <xdr:spPr>
        <a:xfrm>
          <a:off x="12700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111777</xdr:rowOff>
    </xdr:from>
    <xdr:ext cx="762000" cy="259045"/>
    <xdr:sp macro="" textlink="">
      <xdr:nvSpPr>
        <xdr:cNvPr id="94" name="テキスト ボックス 93"/>
        <xdr:cNvSpPr txBox="1"/>
      </xdr:nvSpPr>
      <xdr:spPr>
        <a:xfrm>
          <a:off x="939800" y="594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行財政改革により、職員人件費等から委託料（物件費）へシフトした結果、恒常的に類似団体平均を上回っていたが、平成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年度からは類似団体内平均値を下回り、令和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年度は</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ポイント下回った。今後も指定管理者制度の導入、民間委託の実施等により競争に伴うコスト削減を進め、物件費の適正化に努める。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140716</xdr:rowOff>
    </xdr:from>
    <xdr:to>
      <xdr:col>82</xdr:col>
      <xdr:colOff>107950</xdr:colOff>
      <xdr:row>21</xdr:row>
      <xdr:rowOff>69850</xdr:rowOff>
    </xdr:to>
    <xdr:cxnSp macro="">
      <xdr:nvCxnSpPr>
        <xdr:cNvPr id="120" name="直線コネクタ 119"/>
        <xdr:cNvCxnSpPr/>
      </xdr:nvCxnSpPr>
      <xdr:spPr>
        <a:xfrm flipV="1">
          <a:off x="16510000" y="2198116"/>
          <a:ext cx="0" cy="14721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1"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2" name="直線コネクタ 121"/>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55643</xdr:rowOff>
    </xdr:from>
    <xdr:ext cx="762000" cy="259045"/>
    <xdr:sp macro="" textlink="">
      <xdr:nvSpPr>
        <xdr:cNvPr id="123" name="物件費最大値テキスト"/>
        <xdr:cNvSpPr txBox="1"/>
      </xdr:nvSpPr>
      <xdr:spPr>
        <a:xfrm>
          <a:off x="16598900" y="1941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140716</xdr:rowOff>
    </xdr:from>
    <xdr:to>
      <xdr:col>82</xdr:col>
      <xdr:colOff>196850</xdr:colOff>
      <xdr:row>12</xdr:row>
      <xdr:rowOff>140716</xdr:rowOff>
    </xdr:to>
    <xdr:cxnSp macro="">
      <xdr:nvCxnSpPr>
        <xdr:cNvPr id="124" name="直線コネクタ 123"/>
        <xdr:cNvCxnSpPr/>
      </xdr:nvCxnSpPr>
      <xdr:spPr>
        <a:xfrm>
          <a:off x="16421100" y="2198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127000</xdr:rowOff>
    </xdr:from>
    <xdr:to>
      <xdr:col>82</xdr:col>
      <xdr:colOff>107950</xdr:colOff>
      <xdr:row>15</xdr:row>
      <xdr:rowOff>65278</xdr:rowOff>
    </xdr:to>
    <xdr:cxnSp macro="">
      <xdr:nvCxnSpPr>
        <xdr:cNvPr id="125" name="直線コネクタ 124"/>
        <xdr:cNvCxnSpPr/>
      </xdr:nvCxnSpPr>
      <xdr:spPr>
        <a:xfrm>
          <a:off x="15671800" y="2527300"/>
          <a:ext cx="8382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61993</xdr:rowOff>
    </xdr:from>
    <xdr:ext cx="762000" cy="259045"/>
    <xdr:sp macro="" textlink="">
      <xdr:nvSpPr>
        <xdr:cNvPr id="126" name="物件費平均値テキスト"/>
        <xdr:cNvSpPr txBox="1"/>
      </xdr:nvSpPr>
      <xdr:spPr>
        <a:xfrm>
          <a:off x="16598900" y="2805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89916</xdr:rowOff>
    </xdr:from>
    <xdr:to>
      <xdr:col>82</xdr:col>
      <xdr:colOff>158750</xdr:colOff>
      <xdr:row>17</xdr:row>
      <xdr:rowOff>20066</xdr:rowOff>
    </xdr:to>
    <xdr:sp macro="" textlink="">
      <xdr:nvSpPr>
        <xdr:cNvPr id="127" name="フローチャート: 判断 126"/>
        <xdr:cNvSpPr/>
      </xdr:nvSpPr>
      <xdr:spPr>
        <a:xfrm>
          <a:off x="164592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127000</xdr:rowOff>
    </xdr:from>
    <xdr:to>
      <xdr:col>78</xdr:col>
      <xdr:colOff>69850</xdr:colOff>
      <xdr:row>15</xdr:row>
      <xdr:rowOff>92710</xdr:rowOff>
    </xdr:to>
    <xdr:cxnSp macro="">
      <xdr:nvCxnSpPr>
        <xdr:cNvPr id="128" name="直線コネクタ 127"/>
        <xdr:cNvCxnSpPr/>
      </xdr:nvCxnSpPr>
      <xdr:spPr>
        <a:xfrm flipV="1">
          <a:off x="14782800" y="252730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151638</xdr:rowOff>
    </xdr:from>
    <xdr:to>
      <xdr:col>78</xdr:col>
      <xdr:colOff>120650</xdr:colOff>
      <xdr:row>16</xdr:row>
      <xdr:rowOff>81788</xdr:rowOff>
    </xdr:to>
    <xdr:sp macro="" textlink="">
      <xdr:nvSpPr>
        <xdr:cNvPr id="129" name="フローチャート: 判断 128"/>
        <xdr:cNvSpPr/>
      </xdr:nvSpPr>
      <xdr:spPr>
        <a:xfrm>
          <a:off x="15621000" y="272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66565</xdr:rowOff>
    </xdr:from>
    <xdr:ext cx="736600" cy="259045"/>
    <xdr:sp macro="" textlink="">
      <xdr:nvSpPr>
        <xdr:cNvPr id="130" name="テキスト ボックス 129"/>
        <xdr:cNvSpPr txBox="1"/>
      </xdr:nvSpPr>
      <xdr:spPr>
        <a:xfrm>
          <a:off x="15290800" y="28097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92710</xdr:rowOff>
    </xdr:from>
    <xdr:to>
      <xdr:col>73</xdr:col>
      <xdr:colOff>180975</xdr:colOff>
      <xdr:row>16</xdr:row>
      <xdr:rowOff>3556</xdr:rowOff>
    </xdr:to>
    <xdr:cxnSp macro="">
      <xdr:nvCxnSpPr>
        <xdr:cNvPr id="131" name="直線コネクタ 130"/>
        <xdr:cNvCxnSpPr/>
      </xdr:nvCxnSpPr>
      <xdr:spPr>
        <a:xfrm flipV="1">
          <a:off x="13893800" y="2664460"/>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7620</xdr:rowOff>
    </xdr:from>
    <xdr:to>
      <xdr:col>74</xdr:col>
      <xdr:colOff>31750</xdr:colOff>
      <xdr:row>16</xdr:row>
      <xdr:rowOff>109220</xdr:rowOff>
    </xdr:to>
    <xdr:sp macro="" textlink="">
      <xdr:nvSpPr>
        <xdr:cNvPr id="132" name="フローチャート: 判断 131"/>
        <xdr:cNvSpPr/>
      </xdr:nvSpPr>
      <xdr:spPr>
        <a:xfrm>
          <a:off x="14732000" y="275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93997</xdr:rowOff>
    </xdr:from>
    <xdr:ext cx="762000" cy="259045"/>
    <xdr:sp macro="" textlink="">
      <xdr:nvSpPr>
        <xdr:cNvPr id="133" name="テキスト ボックス 132"/>
        <xdr:cNvSpPr txBox="1"/>
      </xdr:nvSpPr>
      <xdr:spPr>
        <a:xfrm>
          <a:off x="14401800" y="283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3556</xdr:rowOff>
    </xdr:from>
    <xdr:to>
      <xdr:col>69</xdr:col>
      <xdr:colOff>92075</xdr:colOff>
      <xdr:row>16</xdr:row>
      <xdr:rowOff>94996</xdr:rowOff>
    </xdr:to>
    <xdr:cxnSp macro="">
      <xdr:nvCxnSpPr>
        <xdr:cNvPr id="134" name="直線コネクタ 133"/>
        <xdr:cNvCxnSpPr/>
      </xdr:nvCxnSpPr>
      <xdr:spPr>
        <a:xfrm flipV="1">
          <a:off x="13004800" y="2746756"/>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71628</xdr:rowOff>
    </xdr:from>
    <xdr:to>
      <xdr:col>69</xdr:col>
      <xdr:colOff>142875</xdr:colOff>
      <xdr:row>17</xdr:row>
      <xdr:rowOff>1778</xdr:rowOff>
    </xdr:to>
    <xdr:sp macro="" textlink="">
      <xdr:nvSpPr>
        <xdr:cNvPr id="135" name="フローチャート: 判断 134"/>
        <xdr:cNvSpPr/>
      </xdr:nvSpPr>
      <xdr:spPr>
        <a:xfrm>
          <a:off x="138430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158005</xdr:rowOff>
    </xdr:from>
    <xdr:ext cx="762000" cy="259045"/>
    <xdr:sp macro="" textlink="">
      <xdr:nvSpPr>
        <xdr:cNvPr id="136" name="テキスト ボックス 135"/>
        <xdr:cNvSpPr txBox="1"/>
      </xdr:nvSpPr>
      <xdr:spPr>
        <a:xfrm>
          <a:off x="13512800" y="290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62484</xdr:rowOff>
    </xdr:from>
    <xdr:to>
      <xdr:col>65</xdr:col>
      <xdr:colOff>53975</xdr:colOff>
      <xdr:row>16</xdr:row>
      <xdr:rowOff>164084</xdr:rowOff>
    </xdr:to>
    <xdr:sp macro="" textlink="">
      <xdr:nvSpPr>
        <xdr:cNvPr id="137" name="フローチャート: 判断 136"/>
        <xdr:cNvSpPr/>
      </xdr:nvSpPr>
      <xdr:spPr>
        <a:xfrm>
          <a:off x="12954000" y="2805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148861</xdr:rowOff>
    </xdr:from>
    <xdr:ext cx="762000" cy="259045"/>
    <xdr:sp macro="" textlink="">
      <xdr:nvSpPr>
        <xdr:cNvPr id="138" name="テキスト ボックス 137"/>
        <xdr:cNvSpPr txBox="1"/>
      </xdr:nvSpPr>
      <xdr:spPr>
        <a:xfrm>
          <a:off x="12623800" y="2892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14478</xdr:rowOff>
    </xdr:from>
    <xdr:to>
      <xdr:col>82</xdr:col>
      <xdr:colOff>158750</xdr:colOff>
      <xdr:row>15</xdr:row>
      <xdr:rowOff>116078</xdr:rowOff>
    </xdr:to>
    <xdr:sp macro="" textlink="">
      <xdr:nvSpPr>
        <xdr:cNvPr id="144" name="楕円 143"/>
        <xdr:cNvSpPr/>
      </xdr:nvSpPr>
      <xdr:spPr>
        <a:xfrm>
          <a:off x="16459200" y="2586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31005</xdr:rowOff>
    </xdr:from>
    <xdr:ext cx="762000" cy="259045"/>
    <xdr:sp macro="" textlink="">
      <xdr:nvSpPr>
        <xdr:cNvPr id="145" name="物件費該当値テキスト"/>
        <xdr:cNvSpPr txBox="1"/>
      </xdr:nvSpPr>
      <xdr:spPr>
        <a:xfrm>
          <a:off x="16598900" y="2431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76200</xdr:rowOff>
    </xdr:from>
    <xdr:to>
      <xdr:col>78</xdr:col>
      <xdr:colOff>120650</xdr:colOff>
      <xdr:row>15</xdr:row>
      <xdr:rowOff>6350</xdr:rowOff>
    </xdr:to>
    <xdr:sp macro="" textlink="">
      <xdr:nvSpPr>
        <xdr:cNvPr id="146" name="楕円 145"/>
        <xdr:cNvSpPr/>
      </xdr:nvSpPr>
      <xdr:spPr>
        <a:xfrm>
          <a:off x="156210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16527</xdr:rowOff>
    </xdr:from>
    <xdr:ext cx="736600" cy="259045"/>
    <xdr:sp macro="" textlink="">
      <xdr:nvSpPr>
        <xdr:cNvPr id="147" name="テキスト ボックス 146"/>
        <xdr:cNvSpPr txBox="1"/>
      </xdr:nvSpPr>
      <xdr:spPr>
        <a:xfrm>
          <a:off x="15290800" y="2245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41910</xdr:rowOff>
    </xdr:from>
    <xdr:to>
      <xdr:col>74</xdr:col>
      <xdr:colOff>31750</xdr:colOff>
      <xdr:row>15</xdr:row>
      <xdr:rowOff>143510</xdr:rowOff>
    </xdr:to>
    <xdr:sp macro="" textlink="">
      <xdr:nvSpPr>
        <xdr:cNvPr id="148" name="楕円 147"/>
        <xdr:cNvSpPr/>
      </xdr:nvSpPr>
      <xdr:spPr>
        <a:xfrm>
          <a:off x="14732000" y="261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153687</xdr:rowOff>
    </xdr:from>
    <xdr:ext cx="762000" cy="259045"/>
    <xdr:sp macro="" textlink="">
      <xdr:nvSpPr>
        <xdr:cNvPr id="149" name="テキスト ボックス 148"/>
        <xdr:cNvSpPr txBox="1"/>
      </xdr:nvSpPr>
      <xdr:spPr>
        <a:xfrm>
          <a:off x="14401800" y="2382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124206</xdr:rowOff>
    </xdr:from>
    <xdr:to>
      <xdr:col>69</xdr:col>
      <xdr:colOff>142875</xdr:colOff>
      <xdr:row>16</xdr:row>
      <xdr:rowOff>54356</xdr:rowOff>
    </xdr:to>
    <xdr:sp macro="" textlink="">
      <xdr:nvSpPr>
        <xdr:cNvPr id="150" name="楕円 149"/>
        <xdr:cNvSpPr/>
      </xdr:nvSpPr>
      <xdr:spPr>
        <a:xfrm>
          <a:off x="13843000" y="2695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64533</xdr:rowOff>
    </xdr:from>
    <xdr:ext cx="762000" cy="259045"/>
    <xdr:sp macro="" textlink="">
      <xdr:nvSpPr>
        <xdr:cNvPr id="151" name="テキスト ボックス 150"/>
        <xdr:cNvSpPr txBox="1"/>
      </xdr:nvSpPr>
      <xdr:spPr>
        <a:xfrm>
          <a:off x="13512800" y="2464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44196</xdr:rowOff>
    </xdr:from>
    <xdr:to>
      <xdr:col>65</xdr:col>
      <xdr:colOff>53975</xdr:colOff>
      <xdr:row>16</xdr:row>
      <xdr:rowOff>145796</xdr:rowOff>
    </xdr:to>
    <xdr:sp macro="" textlink="">
      <xdr:nvSpPr>
        <xdr:cNvPr id="152" name="楕円 151"/>
        <xdr:cNvSpPr/>
      </xdr:nvSpPr>
      <xdr:spPr>
        <a:xfrm>
          <a:off x="12954000" y="2787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155973</xdr:rowOff>
    </xdr:from>
    <xdr:ext cx="762000" cy="259045"/>
    <xdr:sp macro="" textlink="">
      <xdr:nvSpPr>
        <xdr:cNvPr id="153" name="テキスト ボックス 152"/>
        <xdr:cNvSpPr txBox="1"/>
      </xdr:nvSpPr>
      <xdr:spPr>
        <a:xfrm>
          <a:off x="12623800" y="2556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例年、類似団体内平均値と同程度で推移しており、令和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年度は類似団体内平均値を</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ポイント下回っている。今後、社会保障給付の増加が見込まれるが、資格審査等の適正化や単独扶助事業の見直し等により、扶助費の増加を引き続き抑制していく必要がある。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60</xdr:row>
      <xdr:rowOff>35560</xdr:rowOff>
    </xdr:to>
    <xdr:cxnSp macro="">
      <xdr:nvCxnSpPr>
        <xdr:cNvPr id="181" name="直線コネクタ 180"/>
        <xdr:cNvCxnSpPr/>
      </xdr:nvCxnSpPr>
      <xdr:spPr>
        <a:xfrm flipV="1">
          <a:off x="4826000" y="9156700"/>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7637</xdr:rowOff>
    </xdr:from>
    <xdr:ext cx="762000" cy="259045"/>
    <xdr:sp macro="" textlink="">
      <xdr:nvSpPr>
        <xdr:cNvPr id="182" name="扶助費最小値テキスト"/>
        <xdr:cNvSpPr txBox="1"/>
      </xdr:nvSpPr>
      <xdr:spPr>
        <a:xfrm>
          <a:off x="4914900" y="10294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35560</xdr:rowOff>
    </xdr:from>
    <xdr:to>
      <xdr:col>24</xdr:col>
      <xdr:colOff>114300</xdr:colOff>
      <xdr:row>60</xdr:row>
      <xdr:rowOff>35560</xdr:rowOff>
    </xdr:to>
    <xdr:cxnSp macro="">
      <xdr:nvCxnSpPr>
        <xdr:cNvPr id="183" name="直線コネクタ 182"/>
        <xdr:cNvCxnSpPr/>
      </xdr:nvCxnSpPr>
      <xdr:spPr>
        <a:xfrm>
          <a:off x="4737100" y="10322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4"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5" name="直線コネクタ 184"/>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20320</xdr:rowOff>
    </xdr:from>
    <xdr:to>
      <xdr:col>24</xdr:col>
      <xdr:colOff>25400</xdr:colOff>
      <xdr:row>56</xdr:row>
      <xdr:rowOff>27940</xdr:rowOff>
    </xdr:to>
    <xdr:cxnSp macro="">
      <xdr:nvCxnSpPr>
        <xdr:cNvPr id="186" name="直線コネクタ 185"/>
        <xdr:cNvCxnSpPr/>
      </xdr:nvCxnSpPr>
      <xdr:spPr>
        <a:xfrm>
          <a:off x="3987800" y="962152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135907</xdr:rowOff>
    </xdr:from>
    <xdr:ext cx="762000" cy="259045"/>
    <xdr:sp macro="" textlink="">
      <xdr:nvSpPr>
        <xdr:cNvPr id="187" name="扶助費平均値テキスト"/>
        <xdr:cNvSpPr txBox="1"/>
      </xdr:nvSpPr>
      <xdr:spPr>
        <a:xfrm>
          <a:off x="4914900" y="9565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163830</xdr:rowOff>
    </xdr:from>
    <xdr:to>
      <xdr:col>24</xdr:col>
      <xdr:colOff>76200</xdr:colOff>
      <xdr:row>56</xdr:row>
      <xdr:rowOff>93980</xdr:rowOff>
    </xdr:to>
    <xdr:sp macro="" textlink="">
      <xdr:nvSpPr>
        <xdr:cNvPr id="188" name="フローチャート: 判断 187"/>
        <xdr:cNvSpPr/>
      </xdr:nvSpPr>
      <xdr:spPr>
        <a:xfrm>
          <a:off x="47752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20320</xdr:rowOff>
    </xdr:from>
    <xdr:to>
      <xdr:col>19</xdr:col>
      <xdr:colOff>187325</xdr:colOff>
      <xdr:row>56</xdr:row>
      <xdr:rowOff>35560</xdr:rowOff>
    </xdr:to>
    <xdr:cxnSp macro="">
      <xdr:nvCxnSpPr>
        <xdr:cNvPr id="189" name="直線コネクタ 188"/>
        <xdr:cNvCxnSpPr/>
      </xdr:nvCxnSpPr>
      <xdr:spPr>
        <a:xfrm flipV="1">
          <a:off x="3098800" y="96215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125730</xdr:rowOff>
    </xdr:from>
    <xdr:to>
      <xdr:col>20</xdr:col>
      <xdr:colOff>38100</xdr:colOff>
      <xdr:row>56</xdr:row>
      <xdr:rowOff>55880</xdr:rowOff>
    </xdr:to>
    <xdr:sp macro="" textlink="">
      <xdr:nvSpPr>
        <xdr:cNvPr id="190" name="フローチャート: 判断 189"/>
        <xdr:cNvSpPr/>
      </xdr:nvSpPr>
      <xdr:spPr>
        <a:xfrm>
          <a:off x="3937000" y="9555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66057</xdr:rowOff>
    </xdr:from>
    <xdr:ext cx="736600" cy="259045"/>
    <xdr:sp macro="" textlink="">
      <xdr:nvSpPr>
        <xdr:cNvPr id="191" name="テキスト ボックス 190"/>
        <xdr:cNvSpPr txBox="1"/>
      </xdr:nvSpPr>
      <xdr:spPr>
        <a:xfrm>
          <a:off x="3606800" y="9324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35560</xdr:rowOff>
    </xdr:from>
    <xdr:to>
      <xdr:col>15</xdr:col>
      <xdr:colOff>98425</xdr:colOff>
      <xdr:row>56</xdr:row>
      <xdr:rowOff>73660</xdr:rowOff>
    </xdr:to>
    <xdr:cxnSp macro="">
      <xdr:nvCxnSpPr>
        <xdr:cNvPr id="192" name="直線コネクタ 191"/>
        <xdr:cNvCxnSpPr/>
      </xdr:nvCxnSpPr>
      <xdr:spPr>
        <a:xfrm flipV="1">
          <a:off x="2209800" y="96367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156210</xdr:rowOff>
    </xdr:from>
    <xdr:to>
      <xdr:col>15</xdr:col>
      <xdr:colOff>149225</xdr:colOff>
      <xdr:row>56</xdr:row>
      <xdr:rowOff>86360</xdr:rowOff>
    </xdr:to>
    <xdr:sp macro="" textlink="">
      <xdr:nvSpPr>
        <xdr:cNvPr id="193" name="フローチャート: 判断 192"/>
        <xdr:cNvSpPr/>
      </xdr:nvSpPr>
      <xdr:spPr>
        <a:xfrm>
          <a:off x="3048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96537</xdr:rowOff>
    </xdr:from>
    <xdr:ext cx="762000" cy="259045"/>
    <xdr:sp macro="" textlink="">
      <xdr:nvSpPr>
        <xdr:cNvPr id="194" name="テキスト ボックス 193"/>
        <xdr:cNvSpPr txBox="1"/>
      </xdr:nvSpPr>
      <xdr:spPr>
        <a:xfrm>
          <a:off x="2717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50800</xdr:rowOff>
    </xdr:from>
    <xdr:to>
      <xdr:col>11</xdr:col>
      <xdr:colOff>9525</xdr:colOff>
      <xdr:row>56</xdr:row>
      <xdr:rowOff>73660</xdr:rowOff>
    </xdr:to>
    <xdr:cxnSp macro="">
      <xdr:nvCxnSpPr>
        <xdr:cNvPr id="195" name="直線コネクタ 194"/>
        <xdr:cNvCxnSpPr/>
      </xdr:nvCxnSpPr>
      <xdr:spPr>
        <a:xfrm>
          <a:off x="1320800" y="96520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30480</xdr:rowOff>
    </xdr:from>
    <xdr:to>
      <xdr:col>11</xdr:col>
      <xdr:colOff>60325</xdr:colOff>
      <xdr:row>56</xdr:row>
      <xdr:rowOff>132080</xdr:rowOff>
    </xdr:to>
    <xdr:sp macro="" textlink="">
      <xdr:nvSpPr>
        <xdr:cNvPr id="196" name="フローチャート: 判断 195"/>
        <xdr:cNvSpPr/>
      </xdr:nvSpPr>
      <xdr:spPr>
        <a:xfrm>
          <a:off x="2159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116857</xdr:rowOff>
    </xdr:from>
    <xdr:ext cx="762000" cy="259045"/>
    <xdr:sp macro="" textlink="">
      <xdr:nvSpPr>
        <xdr:cNvPr id="197" name="テキスト ボックス 196"/>
        <xdr:cNvSpPr txBox="1"/>
      </xdr:nvSpPr>
      <xdr:spPr>
        <a:xfrm>
          <a:off x="18288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163830</xdr:rowOff>
    </xdr:from>
    <xdr:to>
      <xdr:col>6</xdr:col>
      <xdr:colOff>171450</xdr:colOff>
      <xdr:row>56</xdr:row>
      <xdr:rowOff>93980</xdr:rowOff>
    </xdr:to>
    <xdr:sp macro="" textlink="">
      <xdr:nvSpPr>
        <xdr:cNvPr id="198" name="フローチャート: 判断 197"/>
        <xdr:cNvSpPr/>
      </xdr:nvSpPr>
      <xdr:spPr>
        <a:xfrm>
          <a:off x="1270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104157</xdr:rowOff>
    </xdr:from>
    <xdr:ext cx="762000" cy="259045"/>
    <xdr:sp macro="" textlink="">
      <xdr:nvSpPr>
        <xdr:cNvPr id="199" name="テキスト ボックス 198"/>
        <xdr:cNvSpPr txBox="1"/>
      </xdr:nvSpPr>
      <xdr:spPr>
        <a:xfrm>
          <a:off x="939800" y="936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148590</xdr:rowOff>
    </xdr:from>
    <xdr:to>
      <xdr:col>24</xdr:col>
      <xdr:colOff>76200</xdr:colOff>
      <xdr:row>56</xdr:row>
      <xdr:rowOff>78740</xdr:rowOff>
    </xdr:to>
    <xdr:sp macro="" textlink="">
      <xdr:nvSpPr>
        <xdr:cNvPr id="205" name="楕円 204"/>
        <xdr:cNvSpPr/>
      </xdr:nvSpPr>
      <xdr:spPr>
        <a:xfrm>
          <a:off x="4775200" y="957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165117</xdr:rowOff>
    </xdr:from>
    <xdr:ext cx="762000" cy="259045"/>
    <xdr:sp macro="" textlink="">
      <xdr:nvSpPr>
        <xdr:cNvPr id="206" name="扶助費該当値テキスト"/>
        <xdr:cNvSpPr txBox="1"/>
      </xdr:nvSpPr>
      <xdr:spPr>
        <a:xfrm>
          <a:off x="49149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140970</xdr:rowOff>
    </xdr:from>
    <xdr:to>
      <xdr:col>20</xdr:col>
      <xdr:colOff>38100</xdr:colOff>
      <xdr:row>56</xdr:row>
      <xdr:rowOff>71120</xdr:rowOff>
    </xdr:to>
    <xdr:sp macro="" textlink="">
      <xdr:nvSpPr>
        <xdr:cNvPr id="207" name="楕円 206"/>
        <xdr:cNvSpPr/>
      </xdr:nvSpPr>
      <xdr:spPr>
        <a:xfrm>
          <a:off x="3937000" y="957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55897</xdr:rowOff>
    </xdr:from>
    <xdr:ext cx="736600" cy="259045"/>
    <xdr:sp macro="" textlink="">
      <xdr:nvSpPr>
        <xdr:cNvPr id="208" name="テキスト ボックス 207"/>
        <xdr:cNvSpPr txBox="1"/>
      </xdr:nvSpPr>
      <xdr:spPr>
        <a:xfrm>
          <a:off x="3606800" y="965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156210</xdr:rowOff>
    </xdr:from>
    <xdr:to>
      <xdr:col>15</xdr:col>
      <xdr:colOff>149225</xdr:colOff>
      <xdr:row>56</xdr:row>
      <xdr:rowOff>86360</xdr:rowOff>
    </xdr:to>
    <xdr:sp macro="" textlink="">
      <xdr:nvSpPr>
        <xdr:cNvPr id="209" name="楕円 208"/>
        <xdr:cNvSpPr/>
      </xdr:nvSpPr>
      <xdr:spPr>
        <a:xfrm>
          <a:off x="30480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71137</xdr:rowOff>
    </xdr:from>
    <xdr:ext cx="762000" cy="259045"/>
    <xdr:sp macro="" textlink="">
      <xdr:nvSpPr>
        <xdr:cNvPr id="210" name="テキスト ボックス 209"/>
        <xdr:cNvSpPr txBox="1"/>
      </xdr:nvSpPr>
      <xdr:spPr>
        <a:xfrm>
          <a:off x="2717800" y="967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22860</xdr:rowOff>
    </xdr:from>
    <xdr:to>
      <xdr:col>11</xdr:col>
      <xdr:colOff>60325</xdr:colOff>
      <xdr:row>56</xdr:row>
      <xdr:rowOff>124460</xdr:rowOff>
    </xdr:to>
    <xdr:sp macro="" textlink="">
      <xdr:nvSpPr>
        <xdr:cNvPr id="211" name="楕円 210"/>
        <xdr:cNvSpPr/>
      </xdr:nvSpPr>
      <xdr:spPr>
        <a:xfrm>
          <a:off x="2159000" y="962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134637</xdr:rowOff>
    </xdr:from>
    <xdr:ext cx="762000" cy="259045"/>
    <xdr:sp macro="" textlink="">
      <xdr:nvSpPr>
        <xdr:cNvPr id="212" name="テキスト ボックス 211"/>
        <xdr:cNvSpPr txBox="1"/>
      </xdr:nvSpPr>
      <xdr:spPr>
        <a:xfrm>
          <a:off x="1828800" y="939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0</xdr:rowOff>
    </xdr:from>
    <xdr:to>
      <xdr:col>6</xdr:col>
      <xdr:colOff>171450</xdr:colOff>
      <xdr:row>56</xdr:row>
      <xdr:rowOff>101600</xdr:rowOff>
    </xdr:to>
    <xdr:sp macro="" textlink="">
      <xdr:nvSpPr>
        <xdr:cNvPr id="213" name="楕円 212"/>
        <xdr:cNvSpPr/>
      </xdr:nvSpPr>
      <xdr:spPr>
        <a:xfrm>
          <a:off x="1270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86377</xdr:rowOff>
    </xdr:from>
    <xdr:ext cx="762000" cy="259045"/>
    <xdr:sp macro="" textlink="">
      <xdr:nvSpPr>
        <xdr:cNvPr id="214" name="テキスト ボックス 213"/>
        <xdr:cNvSpPr txBox="1"/>
      </xdr:nvSpPr>
      <xdr:spPr>
        <a:xfrm>
          <a:off x="939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年度は類似団体内平均値を</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ポイント上回っており、平成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年度から</a:t>
          </a:r>
          <a:r>
            <a:rPr kumimoji="1" lang="en-US" altLang="ja-JP" sz="1300">
              <a:latin typeface="ＭＳ Ｐゴシック" panose="020B0600070205080204" pitchFamily="50" charset="-128"/>
              <a:ea typeface="ＭＳ Ｐゴシック" panose="020B0600070205080204" pitchFamily="50" charset="-128"/>
            </a:rPr>
            <a:t>6.2</a:t>
          </a:r>
          <a:r>
            <a:rPr kumimoji="1" lang="ja-JP" altLang="en-US" sz="1300">
              <a:latin typeface="ＭＳ Ｐゴシック" panose="020B0600070205080204" pitchFamily="50" charset="-128"/>
              <a:ea typeface="ＭＳ Ｐゴシック" panose="020B0600070205080204" pitchFamily="50" charset="-128"/>
            </a:rPr>
            <a:t>ポイント下がっている。これは、下水道事業が公営企業会計へ移行したことにより、公共下水道事業会計への繰出を、繰出金から補助費等として整理したことが主な要因である。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9" name="直線コネクタ 228"/>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0" name="テキスト ボックス 229"/>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1" name="直線コネクタ 230"/>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2" name="テキスト ボックス 231"/>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3" name="直線コネクタ 232"/>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4" name="テキスト ボックス 233"/>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5" name="直線コネクタ 234"/>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6" name="テキスト ボックス 235"/>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7" name="直線コネクタ 236"/>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8" name="テキスト ボックス 237"/>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9" name="直線コネクタ 238"/>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0" name="テキスト ボックス 239"/>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121557</xdr:rowOff>
    </xdr:from>
    <xdr:to>
      <xdr:col>82</xdr:col>
      <xdr:colOff>107950</xdr:colOff>
      <xdr:row>60</xdr:row>
      <xdr:rowOff>121557</xdr:rowOff>
    </xdr:to>
    <xdr:cxnSp macro="">
      <xdr:nvCxnSpPr>
        <xdr:cNvPr id="244" name="直線コネクタ 243"/>
        <xdr:cNvCxnSpPr/>
      </xdr:nvCxnSpPr>
      <xdr:spPr>
        <a:xfrm flipV="1">
          <a:off x="16510000" y="9036957"/>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93634</xdr:rowOff>
    </xdr:from>
    <xdr:ext cx="762000" cy="259045"/>
    <xdr:sp macro="" textlink="">
      <xdr:nvSpPr>
        <xdr:cNvPr id="245" name="その他最小値テキスト"/>
        <xdr:cNvSpPr txBox="1"/>
      </xdr:nvSpPr>
      <xdr:spPr>
        <a:xfrm>
          <a:off x="16598900" y="10380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121557</xdr:rowOff>
    </xdr:from>
    <xdr:to>
      <xdr:col>82</xdr:col>
      <xdr:colOff>196850</xdr:colOff>
      <xdr:row>60</xdr:row>
      <xdr:rowOff>121557</xdr:rowOff>
    </xdr:to>
    <xdr:cxnSp macro="">
      <xdr:nvCxnSpPr>
        <xdr:cNvPr id="246" name="直線コネクタ 245"/>
        <xdr:cNvCxnSpPr/>
      </xdr:nvCxnSpPr>
      <xdr:spPr>
        <a:xfrm>
          <a:off x="16421100" y="10408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36484</xdr:rowOff>
    </xdr:from>
    <xdr:ext cx="762000" cy="259045"/>
    <xdr:sp macro="" textlink="">
      <xdr:nvSpPr>
        <xdr:cNvPr id="247" name="その他最大値テキスト"/>
        <xdr:cNvSpPr txBox="1"/>
      </xdr:nvSpPr>
      <xdr:spPr>
        <a:xfrm>
          <a:off x="16598900" y="8780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121557</xdr:rowOff>
    </xdr:from>
    <xdr:to>
      <xdr:col>82</xdr:col>
      <xdr:colOff>196850</xdr:colOff>
      <xdr:row>52</xdr:row>
      <xdr:rowOff>121557</xdr:rowOff>
    </xdr:to>
    <xdr:cxnSp macro="">
      <xdr:nvCxnSpPr>
        <xdr:cNvPr id="248" name="直線コネクタ 247"/>
        <xdr:cNvCxnSpPr/>
      </xdr:nvCxnSpPr>
      <xdr:spPr>
        <a:xfrm>
          <a:off x="16421100" y="9036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110672</xdr:rowOff>
    </xdr:from>
    <xdr:to>
      <xdr:col>82</xdr:col>
      <xdr:colOff>107950</xdr:colOff>
      <xdr:row>56</xdr:row>
      <xdr:rowOff>154215</xdr:rowOff>
    </xdr:to>
    <xdr:cxnSp macro="">
      <xdr:nvCxnSpPr>
        <xdr:cNvPr id="249" name="直線コネクタ 248"/>
        <xdr:cNvCxnSpPr/>
      </xdr:nvCxnSpPr>
      <xdr:spPr>
        <a:xfrm>
          <a:off x="15671800" y="9711872"/>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109055</xdr:rowOff>
    </xdr:from>
    <xdr:ext cx="762000" cy="259045"/>
    <xdr:sp macro="" textlink="">
      <xdr:nvSpPr>
        <xdr:cNvPr id="250" name="その他平均値テキスト"/>
        <xdr:cNvSpPr txBox="1"/>
      </xdr:nvSpPr>
      <xdr:spPr>
        <a:xfrm>
          <a:off x="16598900" y="95388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92528</xdr:rowOff>
    </xdr:from>
    <xdr:to>
      <xdr:col>82</xdr:col>
      <xdr:colOff>158750</xdr:colOff>
      <xdr:row>57</xdr:row>
      <xdr:rowOff>22678</xdr:rowOff>
    </xdr:to>
    <xdr:sp macro="" textlink="">
      <xdr:nvSpPr>
        <xdr:cNvPr id="251" name="フローチャート: 判断 250"/>
        <xdr:cNvSpPr/>
      </xdr:nvSpPr>
      <xdr:spPr>
        <a:xfrm>
          <a:off x="164592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110672</xdr:rowOff>
    </xdr:from>
    <xdr:to>
      <xdr:col>78</xdr:col>
      <xdr:colOff>69850</xdr:colOff>
      <xdr:row>57</xdr:row>
      <xdr:rowOff>113393</xdr:rowOff>
    </xdr:to>
    <xdr:cxnSp macro="">
      <xdr:nvCxnSpPr>
        <xdr:cNvPr id="252" name="直線コネクタ 251"/>
        <xdr:cNvCxnSpPr/>
      </xdr:nvCxnSpPr>
      <xdr:spPr>
        <a:xfrm flipV="1">
          <a:off x="14782800" y="9711872"/>
          <a:ext cx="889000" cy="174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16328</xdr:rowOff>
    </xdr:from>
    <xdr:to>
      <xdr:col>78</xdr:col>
      <xdr:colOff>120650</xdr:colOff>
      <xdr:row>56</xdr:row>
      <xdr:rowOff>117928</xdr:rowOff>
    </xdr:to>
    <xdr:sp macro="" textlink="">
      <xdr:nvSpPr>
        <xdr:cNvPr id="253" name="フローチャート: 判断 252"/>
        <xdr:cNvSpPr/>
      </xdr:nvSpPr>
      <xdr:spPr>
        <a:xfrm>
          <a:off x="15621000" y="9617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128105</xdr:rowOff>
    </xdr:from>
    <xdr:ext cx="736600" cy="259045"/>
    <xdr:sp macro="" textlink="">
      <xdr:nvSpPr>
        <xdr:cNvPr id="254" name="テキスト ボックス 253"/>
        <xdr:cNvSpPr txBox="1"/>
      </xdr:nvSpPr>
      <xdr:spPr>
        <a:xfrm>
          <a:off x="15290800" y="9386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80735</xdr:rowOff>
    </xdr:from>
    <xdr:to>
      <xdr:col>73</xdr:col>
      <xdr:colOff>180975</xdr:colOff>
      <xdr:row>57</xdr:row>
      <xdr:rowOff>113393</xdr:rowOff>
    </xdr:to>
    <xdr:cxnSp macro="">
      <xdr:nvCxnSpPr>
        <xdr:cNvPr id="255" name="直線コネクタ 254"/>
        <xdr:cNvCxnSpPr/>
      </xdr:nvCxnSpPr>
      <xdr:spPr>
        <a:xfrm>
          <a:off x="13893800" y="98533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114300</xdr:rowOff>
    </xdr:from>
    <xdr:to>
      <xdr:col>74</xdr:col>
      <xdr:colOff>31750</xdr:colOff>
      <xdr:row>57</xdr:row>
      <xdr:rowOff>44450</xdr:rowOff>
    </xdr:to>
    <xdr:sp macro="" textlink="">
      <xdr:nvSpPr>
        <xdr:cNvPr id="256" name="フローチャート: 判断 255"/>
        <xdr:cNvSpPr/>
      </xdr:nvSpPr>
      <xdr:spPr>
        <a:xfrm>
          <a:off x="14732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54627</xdr:rowOff>
    </xdr:from>
    <xdr:ext cx="762000" cy="259045"/>
    <xdr:sp macro="" textlink="">
      <xdr:nvSpPr>
        <xdr:cNvPr id="257" name="テキスト ボックス 256"/>
        <xdr:cNvSpPr txBox="1"/>
      </xdr:nvSpPr>
      <xdr:spPr>
        <a:xfrm>
          <a:off x="14401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80735</xdr:rowOff>
    </xdr:from>
    <xdr:to>
      <xdr:col>69</xdr:col>
      <xdr:colOff>92075</xdr:colOff>
      <xdr:row>60</xdr:row>
      <xdr:rowOff>143328</xdr:rowOff>
    </xdr:to>
    <xdr:cxnSp macro="">
      <xdr:nvCxnSpPr>
        <xdr:cNvPr id="258" name="直線コネクタ 257"/>
        <xdr:cNvCxnSpPr/>
      </xdr:nvCxnSpPr>
      <xdr:spPr>
        <a:xfrm flipV="1">
          <a:off x="13004800" y="9853385"/>
          <a:ext cx="889000" cy="576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8165</xdr:rowOff>
    </xdr:from>
    <xdr:to>
      <xdr:col>69</xdr:col>
      <xdr:colOff>142875</xdr:colOff>
      <xdr:row>57</xdr:row>
      <xdr:rowOff>109765</xdr:rowOff>
    </xdr:to>
    <xdr:sp macro="" textlink="">
      <xdr:nvSpPr>
        <xdr:cNvPr id="259" name="フローチャート: 判断 258"/>
        <xdr:cNvSpPr/>
      </xdr:nvSpPr>
      <xdr:spPr>
        <a:xfrm>
          <a:off x="13843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119942</xdr:rowOff>
    </xdr:from>
    <xdr:ext cx="762000" cy="259045"/>
    <xdr:sp macro="" textlink="">
      <xdr:nvSpPr>
        <xdr:cNvPr id="260" name="テキスト ボックス 259"/>
        <xdr:cNvSpPr txBox="1"/>
      </xdr:nvSpPr>
      <xdr:spPr>
        <a:xfrm>
          <a:off x="13512800" y="9549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62593</xdr:rowOff>
    </xdr:from>
    <xdr:to>
      <xdr:col>65</xdr:col>
      <xdr:colOff>53975</xdr:colOff>
      <xdr:row>57</xdr:row>
      <xdr:rowOff>164193</xdr:rowOff>
    </xdr:to>
    <xdr:sp macro="" textlink="">
      <xdr:nvSpPr>
        <xdr:cNvPr id="261" name="フローチャート: 判断 260"/>
        <xdr:cNvSpPr/>
      </xdr:nvSpPr>
      <xdr:spPr>
        <a:xfrm>
          <a:off x="12954000" y="983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2920</xdr:rowOff>
    </xdr:from>
    <xdr:ext cx="762000" cy="259045"/>
    <xdr:sp macro="" textlink="">
      <xdr:nvSpPr>
        <xdr:cNvPr id="262" name="テキスト ボックス 261"/>
        <xdr:cNvSpPr txBox="1"/>
      </xdr:nvSpPr>
      <xdr:spPr>
        <a:xfrm>
          <a:off x="12623800" y="9604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103415</xdr:rowOff>
    </xdr:from>
    <xdr:to>
      <xdr:col>82</xdr:col>
      <xdr:colOff>158750</xdr:colOff>
      <xdr:row>57</xdr:row>
      <xdr:rowOff>33565</xdr:rowOff>
    </xdr:to>
    <xdr:sp macro="" textlink="">
      <xdr:nvSpPr>
        <xdr:cNvPr id="268" name="楕円 267"/>
        <xdr:cNvSpPr/>
      </xdr:nvSpPr>
      <xdr:spPr>
        <a:xfrm>
          <a:off x="16459200" y="9704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75492</xdr:rowOff>
    </xdr:from>
    <xdr:ext cx="762000" cy="259045"/>
    <xdr:sp macro="" textlink="">
      <xdr:nvSpPr>
        <xdr:cNvPr id="269" name="その他該当値テキスト"/>
        <xdr:cNvSpPr txBox="1"/>
      </xdr:nvSpPr>
      <xdr:spPr>
        <a:xfrm>
          <a:off x="16598900" y="9676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59872</xdr:rowOff>
    </xdr:from>
    <xdr:to>
      <xdr:col>78</xdr:col>
      <xdr:colOff>120650</xdr:colOff>
      <xdr:row>56</xdr:row>
      <xdr:rowOff>161472</xdr:rowOff>
    </xdr:to>
    <xdr:sp macro="" textlink="">
      <xdr:nvSpPr>
        <xdr:cNvPr id="270" name="楕円 269"/>
        <xdr:cNvSpPr/>
      </xdr:nvSpPr>
      <xdr:spPr>
        <a:xfrm>
          <a:off x="156210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146249</xdr:rowOff>
    </xdr:from>
    <xdr:ext cx="736600" cy="259045"/>
    <xdr:sp macro="" textlink="">
      <xdr:nvSpPr>
        <xdr:cNvPr id="271" name="テキスト ボックス 270"/>
        <xdr:cNvSpPr txBox="1"/>
      </xdr:nvSpPr>
      <xdr:spPr>
        <a:xfrm>
          <a:off x="15290800" y="9747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62593</xdr:rowOff>
    </xdr:from>
    <xdr:to>
      <xdr:col>74</xdr:col>
      <xdr:colOff>31750</xdr:colOff>
      <xdr:row>57</xdr:row>
      <xdr:rowOff>164193</xdr:rowOff>
    </xdr:to>
    <xdr:sp macro="" textlink="">
      <xdr:nvSpPr>
        <xdr:cNvPr id="272" name="楕円 271"/>
        <xdr:cNvSpPr/>
      </xdr:nvSpPr>
      <xdr:spPr>
        <a:xfrm>
          <a:off x="14732000" y="983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148970</xdr:rowOff>
    </xdr:from>
    <xdr:ext cx="762000" cy="259045"/>
    <xdr:sp macro="" textlink="">
      <xdr:nvSpPr>
        <xdr:cNvPr id="273" name="テキスト ボックス 272"/>
        <xdr:cNvSpPr txBox="1"/>
      </xdr:nvSpPr>
      <xdr:spPr>
        <a:xfrm>
          <a:off x="14401800" y="9921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29935</xdr:rowOff>
    </xdr:from>
    <xdr:to>
      <xdr:col>69</xdr:col>
      <xdr:colOff>142875</xdr:colOff>
      <xdr:row>57</xdr:row>
      <xdr:rowOff>131535</xdr:rowOff>
    </xdr:to>
    <xdr:sp macro="" textlink="">
      <xdr:nvSpPr>
        <xdr:cNvPr id="274" name="楕円 273"/>
        <xdr:cNvSpPr/>
      </xdr:nvSpPr>
      <xdr:spPr>
        <a:xfrm>
          <a:off x="13843000" y="9802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116312</xdr:rowOff>
    </xdr:from>
    <xdr:ext cx="762000" cy="259045"/>
    <xdr:sp macro="" textlink="">
      <xdr:nvSpPr>
        <xdr:cNvPr id="275" name="テキスト ボックス 274"/>
        <xdr:cNvSpPr txBox="1"/>
      </xdr:nvSpPr>
      <xdr:spPr>
        <a:xfrm>
          <a:off x="13512800" y="9888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92528</xdr:rowOff>
    </xdr:from>
    <xdr:to>
      <xdr:col>65</xdr:col>
      <xdr:colOff>53975</xdr:colOff>
      <xdr:row>61</xdr:row>
      <xdr:rowOff>22678</xdr:rowOff>
    </xdr:to>
    <xdr:sp macro="" textlink="">
      <xdr:nvSpPr>
        <xdr:cNvPr id="276" name="楕円 275"/>
        <xdr:cNvSpPr/>
      </xdr:nvSpPr>
      <xdr:spPr>
        <a:xfrm>
          <a:off x="12954000" y="1037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61</xdr:row>
      <xdr:rowOff>7455</xdr:rowOff>
    </xdr:from>
    <xdr:ext cx="762000" cy="259045"/>
    <xdr:sp macro="" textlink="">
      <xdr:nvSpPr>
        <xdr:cNvPr id="277" name="テキスト ボックス 276"/>
        <xdr:cNvSpPr txBox="1"/>
      </xdr:nvSpPr>
      <xdr:spPr>
        <a:xfrm>
          <a:off x="12623800" y="10465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電力・ガス・食料品等価格高騰緊急支援給付金等の増により前年度比</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ポイントの増となった。今後も、その他団体への補助については、明確な基準を設けて、必要性の低い補助金の見直しや廃止を行っていく。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49276</xdr:rowOff>
    </xdr:from>
    <xdr:to>
      <xdr:col>82</xdr:col>
      <xdr:colOff>107950</xdr:colOff>
      <xdr:row>39</xdr:row>
      <xdr:rowOff>120142</xdr:rowOff>
    </xdr:to>
    <xdr:cxnSp macro="">
      <xdr:nvCxnSpPr>
        <xdr:cNvPr id="302" name="直線コネクタ 301"/>
        <xdr:cNvCxnSpPr/>
      </xdr:nvCxnSpPr>
      <xdr:spPr>
        <a:xfrm flipV="1">
          <a:off x="16510000" y="5878576"/>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92219</xdr:rowOff>
    </xdr:from>
    <xdr:ext cx="762000" cy="259045"/>
    <xdr:sp macro="" textlink="">
      <xdr:nvSpPr>
        <xdr:cNvPr id="303" name="補助費等最小値テキスト"/>
        <xdr:cNvSpPr txBox="1"/>
      </xdr:nvSpPr>
      <xdr:spPr>
        <a:xfrm>
          <a:off x="16598900" y="6778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120142</xdr:rowOff>
    </xdr:from>
    <xdr:to>
      <xdr:col>82</xdr:col>
      <xdr:colOff>196850</xdr:colOff>
      <xdr:row>39</xdr:row>
      <xdr:rowOff>120142</xdr:rowOff>
    </xdr:to>
    <xdr:cxnSp macro="">
      <xdr:nvCxnSpPr>
        <xdr:cNvPr id="304" name="直線コネクタ 303"/>
        <xdr:cNvCxnSpPr/>
      </xdr:nvCxnSpPr>
      <xdr:spPr>
        <a:xfrm>
          <a:off x="16421100" y="6806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135653</xdr:rowOff>
    </xdr:from>
    <xdr:ext cx="762000" cy="259045"/>
    <xdr:sp macro="" textlink="">
      <xdr:nvSpPr>
        <xdr:cNvPr id="305" name="補助費等最大値テキスト"/>
        <xdr:cNvSpPr txBox="1"/>
      </xdr:nvSpPr>
      <xdr:spPr>
        <a:xfrm>
          <a:off x="16598900" y="562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49276</xdr:rowOff>
    </xdr:from>
    <xdr:to>
      <xdr:col>82</xdr:col>
      <xdr:colOff>196850</xdr:colOff>
      <xdr:row>34</xdr:row>
      <xdr:rowOff>49276</xdr:rowOff>
    </xdr:to>
    <xdr:cxnSp macro="">
      <xdr:nvCxnSpPr>
        <xdr:cNvPr id="306" name="直線コネクタ 305"/>
        <xdr:cNvCxnSpPr/>
      </xdr:nvCxnSpPr>
      <xdr:spPr>
        <a:xfrm>
          <a:off x="16421100" y="587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147574</xdr:rowOff>
    </xdr:from>
    <xdr:to>
      <xdr:col>82</xdr:col>
      <xdr:colOff>107950</xdr:colOff>
      <xdr:row>37</xdr:row>
      <xdr:rowOff>170434</xdr:rowOff>
    </xdr:to>
    <xdr:cxnSp macro="">
      <xdr:nvCxnSpPr>
        <xdr:cNvPr id="307" name="直線コネクタ 306"/>
        <xdr:cNvCxnSpPr/>
      </xdr:nvCxnSpPr>
      <xdr:spPr>
        <a:xfrm>
          <a:off x="15671800" y="6491224"/>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83583</xdr:rowOff>
    </xdr:from>
    <xdr:ext cx="762000" cy="259045"/>
    <xdr:sp macro="" textlink="">
      <xdr:nvSpPr>
        <xdr:cNvPr id="308" name="補助費等平均値テキスト"/>
        <xdr:cNvSpPr txBox="1"/>
      </xdr:nvSpPr>
      <xdr:spPr>
        <a:xfrm>
          <a:off x="16598900" y="60843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67056</xdr:rowOff>
    </xdr:from>
    <xdr:to>
      <xdr:col>82</xdr:col>
      <xdr:colOff>158750</xdr:colOff>
      <xdr:row>36</xdr:row>
      <xdr:rowOff>168656</xdr:rowOff>
    </xdr:to>
    <xdr:sp macro="" textlink="">
      <xdr:nvSpPr>
        <xdr:cNvPr id="309" name="フローチャート: 判断 308"/>
        <xdr:cNvSpPr/>
      </xdr:nvSpPr>
      <xdr:spPr>
        <a:xfrm>
          <a:off x="164592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147574</xdr:rowOff>
    </xdr:from>
    <xdr:to>
      <xdr:col>78</xdr:col>
      <xdr:colOff>69850</xdr:colOff>
      <xdr:row>37</xdr:row>
      <xdr:rowOff>156718</xdr:rowOff>
    </xdr:to>
    <xdr:cxnSp macro="">
      <xdr:nvCxnSpPr>
        <xdr:cNvPr id="310" name="直線コネクタ 309"/>
        <xdr:cNvCxnSpPr/>
      </xdr:nvCxnSpPr>
      <xdr:spPr>
        <a:xfrm flipV="1">
          <a:off x="14782800" y="649122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57912</xdr:rowOff>
    </xdr:from>
    <xdr:to>
      <xdr:col>78</xdr:col>
      <xdr:colOff>120650</xdr:colOff>
      <xdr:row>36</xdr:row>
      <xdr:rowOff>159512</xdr:rowOff>
    </xdr:to>
    <xdr:sp macro="" textlink="">
      <xdr:nvSpPr>
        <xdr:cNvPr id="311" name="フローチャート: 判断 310"/>
        <xdr:cNvSpPr/>
      </xdr:nvSpPr>
      <xdr:spPr>
        <a:xfrm>
          <a:off x="15621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169689</xdr:rowOff>
    </xdr:from>
    <xdr:ext cx="736600" cy="259045"/>
    <xdr:sp macro="" textlink="">
      <xdr:nvSpPr>
        <xdr:cNvPr id="312" name="テキスト ボックス 311"/>
        <xdr:cNvSpPr txBox="1"/>
      </xdr:nvSpPr>
      <xdr:spPr>
        <a:xfrm>
          <a:off x="15290800" y="5998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152146</xdr:rowOff>
    </xdr:from>
    <xdr:to>
      <xdr:col>73</xdr:col>
      <xdr:colOff>180975</xdr:colOff>
      <xdr:row>37</xdr:row>
      <xdr:rowOff>156718</xdr:rowOff>
    </xdr:to>
    <xdr:cxnSp macro="">
      <xdr:nvCxnSpPr>
        <xdr:cNvPr id="313" name="直線コネクタ 312"/>
        <xdr:cNvCxnSpPr/>
      </xdr:nvCxnSpPr>
      <xdr:spPr>
        <a:xfrm>
          <a:off x="13893800" y="649579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103632</xdr:rowOff>
    </xdr:from>
    <xdr:to>
      <xdr:col>74</xdr:col>
      <xdr:colOff>31750</xdr:colOff>
      <xdr:row>37</xdr:row>
      <xdr:rowOff>33782</xdr:rowOff>
    </xdr:to>
    <xdr:sp macro="" textlink="">
      <xdr:nvSpPr>
        <xdr:cNvPr id="314" name="フローチャート: 判断 313"/>
        <xdr:cNvSpPr/>
      </xdr:nvSpPr>
      <xdr:spPr>
        <a:xfrm>
          <a:off x="14732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43959</xdr:rowOff>
    </xdr:from>
    <xdr:ext cx="762000" cy="259045"/>
    <xdr:sp macro="" textlink="">
      <xdr:nvSpPr>
        <xdr:cNvPr id="315" name="テキスト ボックス 314"/>
        <xdr:cNvSpPr txBox="1"/>
      </xdr:nvSpPr>
      <xdr:spPr>
        <a:xfrm>
          <a:off x="14401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60706</xdr:rowOff>
    </xdr:from>
    <xdr:to>
      <xdr:col>69</xdr:col>
      <xdr:colOff>92075</xdr:colOff>
      <xdr:row>37</xdr:row>
      <xdr:rowOff>152146</xdr:rowOff>
    </xdr:to>
    <xdr:cxnSp macro="">
      <xdr:nvCxnSpPr>
        <xdr:cNvPr id="316" name="直線コネクタ 315"/>
        <xdr:cNvCxnSpPr/>
      </xdr:nvCxnSpPr>
      <xdr:spPr>
        <a:xfrm>
          <a:off x="13004800" y="6404356"/>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89916</xdr:rowOff>
    </xdr:from>
    <xdr:to>
      <xdr:col>69</xdr:col>
      <xdr:colOff>142875</xdr:colOff>
      <xdr:row>37</xdr:row>
      <xdr:rowOff>20066</xdr:rowOff>
    </xdr:to>
    <xdr:sp macro="" textlink="">
      <xdr:nvSpPr>
        <xdr:cNvPr id="317" name="フローチャート: 判断 316"/>
        <xdr:cNvSpPr/>
      </xdr:nvSpPr>
      <xdr:spPr>
        <a:xfrm>
          <a:off x="13843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30243</xdr:rowOff>
    </xdr:from>
    <xdr:ext cx="762000" cy="259045"/>
    <xdr:sp macro="" textlink="">
      <xdr:nvSpPr>
        <xdr:cNvPr id="318" name="テキスト ボックス 317"/>
        <xdr:cNvSpPr txBox="1"/>
      </xdr:nvSpPr>
      <xdr:spPr>
        <a:xfrm>
          <a:off x="13512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62484</xdr:rowOff>
    </xdr:from>
    <xdr:to>
      <xdr:col>65</xdr:col>
      <xdr:colOff>53975</xdr:colOff>
      <xdr:row>36</xdr:row>
      <xdr:rowOff>164084</xdr:rowOff>
    </xdr:to>
    <xdr:sp macro="" textlink="">
      <xdr:nvSpPr>
        <xdr:cNvPr id="319" name="フローチャート: 判断 318"/>
        <xdr:cNvSpPr/>
      </xdr:nvSpPr>
      <xdr:spPr>
        <a:xfrm>
          <a:off x="12954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2811</xdr:rowOff>
    </xdr:from>
    <xdr:ext cx="762000" cy="259045"/>
    <xdr:sp macro="" textlink="">
      <xdr:nvSpPr>
        <xdr:cNvPr id="320" name="テキスト ボックス 319"/>
        <xdr:cNvSpPr txBox="1"/>
      </xdr:nvSpPr>
      <xdr:spPr>
        <a:xfrm>
          <a:off x="12623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119634</xdr:rowOff>
    </xdr:from>
    <xdr:to>
      <xdr:col>82</xdr:col>
      <xdr:colOff>158750</xdr:colOff>
      <xdr:row>38</xdr:row>
      <xdr:rowOff>49785</xdr:rowOff>
    </xdr:to>
    <xdr:sp macro="" textlink="">
      <xdr:nvSpPr>
        <xdr:cNvPr id="326" name="楕円 325"/>
        <xdr:cNvSpPr/>
      </xdr:nvSpPr>
      <xdr:spPr>
        <a:xfrm>
          <a:off x="16459200" y="646328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91711</xdr:rowOff>
    </xdr:from>
    <xdr:ext cx="762000" cy="259045"/>
    <xdr:sp macro="" textlink="">
      <xdr:nvSpPr>
        <xdr:cNvPr id="327" name="補助費等該当値テキスト"/>
        <xdr:cNvSpPr txBox="1"/>
      </xdr:nvSpPr>
      <xdr:spPr>
        <a:xfrm>
          <a:off x="16598900" y="6435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96774</xdr:rowOff>
    </xdr:from>
    <xdr:to>
      <xdr:col>78</xdr:col>
      <xdr:colOff>120650</xdr:colOff>
      <xdr:row>38</xdr:row>
      <xdr:rowOff>26924</xdr:rowOff>
    </xdr:to>
    <xdr:sp macro="" textlink="">
      <xdr:nvSpPr>
        <xdr:cNvPr id="328" name="楕円 327"/>
        <xdr:cNvSpPr/>
      </xdr:nvSpPr>
      <xdr:spPr>
        <a:xfrm>
          <a:off x="15621000" y="644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11701</xdr:rowOff>
    </xdr:from>
    <xdr:ext cx="736600" cy="259045"/>
    <xdr:sp macro="" textlink="">
      <xdr:nvSpPr>
        <xdr:cNvPr id="329" name="テキスト ボックス 328"/>
        <xdr:cNvSpPr txBox="1"/>
      </xdr:nvSpPr>
      <xdr:spPr>
        <a:xfrm>
          <a:off x="15290800" y="65268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105918</xdr:rowOff>
    </xdr:from>
    <xdr:to>
      <xdr:col>74</xdr:col>
      <xdr:colOff>31750</xdr:colOff>
      <xdr:row>38</xdr:row>
      <xdr:rowOff>36068</xdr:rowOff>
    </xdr:to>
    <xdr:sp macro="" textlink="">
      <xdr:nvSpPr>
        <xdr:cNvPr id="330" name="楕円 329"/>
        <xdr:cNvSpPr/>
      </xdr:nvSpPr>
      <xdr:spPr>
        <a:xfrm>
          <a:off x="14732000" y="644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20845</xdr:rowOff>
    </xdr:from>
    <xdr:ext cx="762000" cy="259045"/>
    <xdr:sp macro="" textlink="">
      <xdr:nvSpPr>
        <xdr:cNvPr id="331" name="テキスト ボックス 330"/>
        <xdr:cNvSpPr txBox="1"/>
      </xdr:nvSpPr>
      <xdr:spPr>
        <a:xfrm>
          <a:off x="14401800" y="6535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101346</xdr:rowOff>
    </xdr:from>
    <xdr:to>
      <xdr:col>69</xdr:col>
      <xdr:colOff>142875</xdr:colOff>
      <xdr:row>38</xdr:row>
      <xdr:rowOff>31496</xdr:rowOff>
    </xdr:to>
    <xdr:sp macro="" textlink="">
      <xdr:nvSpPr>
        <xdr:cNvPr id="332" name="楕円 331"/>
        <xdr:cNvSpPr/>
      </xdr:nvSpPr>
      <xdr:spPr>
        <a:xfrm>
          <a:off x="13843000" y="644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16273</xdr:rowOff>
    </xdr:from>
    <xdr:ext cx="762000" cy="259045"/>
    <xdr:sp macro="" textlink="">
      <xdr:nvSpPr>
        <xdr:cNvPr id="333" name="テキスト ボックス 332"/>
        <xdr:cNvSpPr txBox="1"/>
      </xdr:nvSpPr>
      <xdr:spPr>
        <a:xfrm>
          <a:off x="13512800" y="6531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9906</xdr:rowOff>
    </xdr:from>
    <xdr:to>
      <xdr:col>65</xdr:col>
      <xdr:colOff>53975</xdr:colOff>
      <xdr:row>37</xdr:row>
      <xdr:rowOff>111506</xdr:rowOff>
    </xdr:to>
    <xdr:sp macro="" textlink="">
      <xdr:nvSpPr>
        <xdr:cNvPr id="334" name="楕円 333"/>
        <xdr:cNvSpPr/>
      </xdr:nvSpPr>
      <xdr:spPr>
        <a:xfrm>
          <a:off x="129540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96283</xdr:rowOff>
    </xdr:from>
    <xdr:ext cx="762000" cy="259045"/>
    <xdr:sp macro="" textlink="">
      <xdr:nvSpPr>
        <xdr:cNvPr id="335" name="テキスト ボックス 334"/>
        <xdr:cNvSpPr txBox="1"/>
      </xdr:nvSpPr>
      <xdr:spPr>
        <a:xfrm>
          <a:off x="12623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年度は、類似団体内平均値を</a:t>
          </a:r>
          <a:r>
            <a:rPr kumimoji="1" lang="en-US" altLang="ja-JP" sz="1300">
              <a:latin typeface="ＭＳ Ｐゴシック" panose="020B0600070205080204" pitchFamily="50" charset="-128"/>
              <a:ea typeface="ＭＳ Ｐゴシック" panose="020B0600070205080204" pitchFamily="50" charset="-128"/>
            </a:rPr>
            <a:t>3.6</a:t>
          </a:r>
          <a:r>
            <a:rPr kumimoji="1" lang="ja-JP" altLang="en-US" sz="1300">
              <a:latin typeface="ＭＳ Ｐゴシック" panose="020B0600070205080204" pitchFamily="50" charset="-128"/>
              <a:ea typeface="ＭＳ Ｐゴシック" panose="020B0600070205080204" pitchFamily="50" charset="-128"/>
            </a:rPr>
            <a:t>ポイント下回っている。今後、平成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年度から令和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年度中に実施した繰上償還により一時的には公債費の減少が見込まれるが、一方で、平成</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実施した生涯学習センターの建替えに係る起債償還が始まり、公共施設の改修等により、今後は増加傾向に転じる見込みで、償還財源の確保に努めるとともに、引き続き起債対象の普通建設事業等を慎重に判断しながら進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0" name="直線コネクタ 349"/>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1" name="テキスト ボックス 350"/>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2" name="直線コネクタ 351"/>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3" name="テキスト ボックス 352"/>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4" name="直線コネクタ 353"/>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5" name="テキスト ボックス 354"/>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6" name="直線コネクタ 355"/>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7" name="テキスト ボックス 356"/>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127000</xdr:rowOff>
    </xdr:from>
    <xdr:to>
      <xdr:col>24</xdr:col>
      <xdr:colOff>25400</xdr:colOff>
      <xdr:row>80</xdr:row>
      <xdr:rowOff>26415</xdr:rowOff>
    </xdr:to>
    <xdr:cxnSp macro="">
      <xdr:nvCxnSpPr>
        <xdr:cNvPr id="360" name="直線コネクタ 359"/>
        <xdr:cNvCxnSpPr/>
      </xdr:nvCxnSpPr>
      <xdr:spPr>
        <a:xfrm flipV="1">
          <a:off x="4826000" y="12814300"/>
          <a:ext cx="0" cy="928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169942</xdr:rowOff>
    </xdr:from>
    <xdr:ext cx="762000" cy="259045"/>
    <xdr:sp macro="" textlink="">
      <xdr:nvSpPr>
        <xdr:cNvPr id="361" name="公債費最小値テキスト"/>
        <xdr:cNvSpPr txBox="1"/>
      </xdr:nvSpPr>
      <xdr:spPr>
        <a:xfrm>
          <a:off x="4914900" y="1371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26415</xdr:rowOff>
    </xdr:from>
    <xdr:to>
      <xdr:col>24</xdr:col>
      <xdr:colOff>114300</xdr:colOff>
      <xdr:row>80</xdr:row>
      <xdr:rowOff>26415</xdr:rowOff>
    </xdr:to>
    <xdr:cxnSp macro="">
      <xdr:nvCxnSpPr>
        <xdr:cNvPr id="362" name="直線コネクタ 361"/>
        <xdr:cNvCxnSpPr/>
      </xdr:nvCxnSpPr>
      <xdr:spPr>
        <a:xfrm>
          <a:off x="4737100" y="13742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41927</xdr:rowOff>
    </xdr:from>
    <xdr:ext cx="762000" cy="259045"/>
    <xdr:sp macro="" textlink="">
      <xdr:nvSpPr>
        <xdr:cNvPr id="363" name="公債費最大値テキスト"/>
        <xdr:cNvSpPr txBox="1"/>
      </xdr:nvSpPr>
      <xdr:spPr>
        <a:xfrm>
          <a:off x="4914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127000</xdr:rowOff>
    </xdr:from>
    <xdr:to>
      <xdr:col>24</xdr:col>
      <xdr:colOff>114300</xdr:colOff>
      <xdr:row>74</xdr:row>
      <xdr:rowOff>127000</xdr:rowOff>
    </xdr:to>
    <xdr:cxnSp macro="">
      <xdr:nvCxnSpPr>
        <xdr:cNvPr id="364" name="直線コネクタ 363"/>
        <xdr:cNvCxnSpPr/>
      </xdr:nvCxnSpPr>
      <xdr:spPr>
        <a:xfrm>
          <a:off x="4737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156718</xdr:rowOff>
    </xdr:from>
    <xdr:to>
      <xdr:col>24</xdr:col>
      <xdr:colOff>25400</xdr:colOff>
      <xdr:row>76</xdr:row>
      <xdr:rowOff>44704</xdr:rowOff>
    </xdr:to>
    <xdr:cxnSp macro="">
      <xdr:nvCxnSpPr>
        <xdr:cNvPr id="365" name="直線コネクタ 364"/>
        <xdr:cNvCxnSpPr/>
      </xdr:nvCxnSpPr>
      <xdr:spPr>
        <a:xfrm>
          <a:off x="3987800" y="13015468"/>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130573</xdr:rowOff>
    </xdr:from>
    <xdr:ext cx="762000" cy="259045"/>
    <xdr:sp macro="" textlink="">
      <xdr:nvSpPr>
        <xdr:cNvPr id="366" name="公債費平均値テキスト"/>
        <xdr:cNvSpPr txBox="1"/>
      </xdr:nvSpPr>
      <xdr:spPr>
        <a:xfrm>
          <a:off x="4914900" y="13160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158496</xdr:rowOff>
    </xdr:from>
    <xdr:to>
      <xdr:col>24</xdr:col>
      <xdr:colOff>76200</xdr:colOff>
      <xdr:row>77</xdr:row>
      <xdr:rowOff>88646</xdr:rowOff>
    </xdr:to>
    <xdr:sp macro="" textlink="">
      <xdr:nvSpPr>
        <xdr:cNvPr id="367" name="フローチャート: 判断 366"/>
        <xdr:cNvSpPr/>
      </xdr:nvSpPr>
      <xdr:spPr>
        <a:xfrm>
          <a:off x="47752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156718</xdr:rowOff>
    </xdr:from>
    <xdr:to>
      <xdr:col>19</xdr:col>
      <xdr:colOff>187325</xdr:colOff>
      <xdr:row>76</xdr:row>
      <xdr:rowOff>21844</xdr:rowOff>
    </xdr:to>
    <xdr:cxnSp macro="">
      <xdr:nvCxnSpPr>
        <xdr:cNvPr id="368" name="直線コネクタ 367"/>
        <xdr:cNvCxnSpPr/>
      </xdr:nvCxnSpPr>
      <xdr:spPr>
        <a:xfrm flipV="1">
          <a:off x="3098800" y="1301546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140208</xdr:rowOff>
    </xdr:from>
    <xdr:to>
      <xdr:col>20</xdr:col>
      <xdr:colOff>38100</xdr:colOff>
      <xdr:row>77</xdr:row>
      <xdr:rowOff>70358</xdr:rowOff>
    </xdr:to>
    <xdr:sp macro="" textlink="">
      <xdr:nvSpPr>
        <xdr:cNvPr id="369" name="フローチャート: 判断 368"/>
        <xdr:cNvSpPr/>
      </xdr:nvSpPr>
      <xdr:spPr>
        <a:xfrm>
          <a:off x="3937000" y="1317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55135</xdr:rowOff>
    </xdr:from>
    <xdr:ext cx="736600" cy="259045"/>
    <xdr:sp macro="" textlink="">
      <xdr:nvSpPr>
        <xdr:cNvPr id="370" name="テキスト ボックス 369"/>
        <xdr:cNvSpPr txBox="1"/>
      </xdr:nvSpPr>
      <xdr:spPr>
        <a:xfrm>
          <a:off x="3606800" y="13256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21844</xdr:rowOff>
    </xdr:from>
    <xdr:to>
      <xdr:col>15</xdr:col>
      <xdr:colOff>98425</xdr:colOff>
      <xdr:row>76</xdr:row>
      <xdr:rowOff>53848</xdr:rowOff>
    </xdr:to>
    <xdr:cxnSp macro="">
      <xdr:nvCxnSpPr>
        <xdr:cNvPr id="371" name="直線コネクタ 370"/>
        <xdr:cNvCxnSpPr/>
      </xdr:nvCxnSpPr>
      <xdr:spPr>
        <a:xfrm flipV="1">
          <a:off x="2209800" y="1305204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23622</xdr:rowOff>
    </xdr:from>
    <xdr:to>
      <xdr:col>15</xdr:col>
      <xdr:colOff>149225</xdr:colOff>
      <xdr:row>77</xdr:row>
      <xdr:rowOff>125222</xdr:rowOff>
    </xdr:to>
    <xdr:sp macro="" textlink="">
      <xdr:nvSpPr>
        <xdr:cNvPr id="372" name="フローチャート: 判断 371"/>
        <xdr:cNvSpPr/>
      </xdr:nvSpPr>
      <xdr:spPr>
        <a:xfrm>
          <a:off x="3048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109999</xdr:rowOff>
    </xdr:from>
    <xdr:ext cx="762000" cy="259045"/>
    <xdr:sp macro="" textlink="">
      <xdr:nvSpPr>
        <xdr:cNvPr id="373" name="テキスト ボックス 372"/>
        <xdr:cNvSpPr txBox="1"/>
      </xdr:nvSpPr>
      <xdr:spPr>
        <a:xfrm>
          <a:off x="2717800" y="1331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53848</xdr:rowOff>
    </xdr:from>
    <xdr:to>
      <xdr:col>11</xdr:col>
      <xdr:colOff>9525</xdr:colOff>
      <xdr:row>76</xdr:row>
      <xdr:rowOff>62992</xdr:rowOff>
    </xdr:to>
    <xdr:cxnSp macro="">
      <xdr:nvCxnSpPr>
        <xdr:cNvPr id="374" name="直線コネクタ 373"/>
        <xdr:cNvCxnSpPr/>
      </xdr:nvCxnSpPr>
      <xdr:spPr>
        <a:xfrm flipV="1">
          <a:off x="1320800" y="1308404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23622</xdr:rowOff>
    </xdr:from>
    <xdr:to>
      <xdr:col>11</xdr:col>
      <xdr:colOff>60325</xdr:colOff>
      <xdr:row>77</xdr:row>
      <xdr:rowOff>125222</xdr:rowOff>
    </xdr:to>
    <xdr:sp macro="" textlink="">
      <xdr:nvSpPr>
        <xdr:cNvPr id="375" name="フローチャート: 判断 374"/>
        <xdr:cNvSpPr/>
      </xdr:nvSpPr>
      <xdr:spPr>
        <a:xfrm>
          <a:off x="2159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109999</xdr:rowOff>
    </xdr:from>
    <xdr:ext cx="762000" cy="259045"/>
    <xdr:sp macro="" textlink="">
      <xdr:nvSpPr>
        <xdr:cNvPr id="376" name="テキスト ボックス 375"/>
        <xdr:cNvSpPr txBox="1"/>
      </xdr:nvSpPr>
      <xdr:spPr>
        <a:xfrm>
          <a:off x="1828800" y="1331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32765</xdr:rowOff>
    </xdr:from>
    <xdr:to>
      <xdr:col>6</xdr:col>
      <xdr:colOff>171450</xdr:colOff>
      <xdr:row>77</xdr:row>
      <xdr:rowOff>134365</xdr:rowOff>
    </xdr:to>
    <xdr:sp macro="" textlink="">
      <xdr:nvSpPr>
        <xdr:cNvPr id="377" name="フローチャート: 判断 376"/>
        <xdr:cNvSpPr/>
      </xdr:nvSpPr>
      <xdr:spPr>
        <a:xfrm>
          <a:off x="1270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119142</xdr:rowOff>
    </xdr:from>
    <xdr:ext cx="762000" cy="259045"/>
    <xdr:sp macro="" textlink="">
      <xdr:nvSpPr>
        <xdr:cNvPr id="378" name="テキスト ボックス 377"/>
        <xdr:cNvSpPr txBox="1"/>
      </xdr:nvSpPr>
      <xdr:spPr>
        <a:xfrm>
          <a:off x="939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9" name="テキスト ボックス 37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0" name="テキスト ボックス 37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1" name="テキスト ボックス 38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2" name="テキスト ボックス 38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3" name="テキスト ボックス 38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165354</xdr:rowOff>
    </xdr:from>
    <xdr:to>
      <xdr:col>24</xdr:col>
      <xdr:colOff>76200</xdr:colOff>
      <xdr:row>76</xdr:row>
      <xdr:rowOff>95504</xdr:rowOff>
    </xdr:to>
    <xdr:sp macro="" textlink="">
      <xdr:nvSpPr>
        <xdr:cNvPr id="384" name="楕円 383"/>
        <xdr:cNvSpPr/>
      </xdr:nvSpPr>
      <xdr:spPr>
        <a:xfrm>
          <a:off x="4775200" y="13024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10431</xdr:rowOff>
    </xdr:from>
    <xdr:ext cx="762000" cy="259045"/>
    <xdr:sp macro="" textlink="">
      <xdr:nvSpPr>
        <xdr:cNvPr id="385" name="公債費該当値テキスト"/>
        <xdr:cNvSpPr txBox="1"/>
      </xdr:nvSpPr>
      <xdr:spPr>
        <a:xfrm>
          <a:off x="4914900" y="12869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105918</xdr:rowOff>
    </xdr:from>
    <xdr:to>
      <xdr:col>20</xdr:col>
      <xdr:colOff>38100</xdr:colOff>
      <xdr:row>76</xdr:row>
      <xdr:rowOff>36069</xdr:rowOff>
    </xdr:to>
    <xdr:sp macro="" textlink="">
      <xdr:nvSpPr>
        <xdr:cNvPr id="386" name="楕円 385"/>
        <xdr:cNvSpPr/>
      </xdr:nvSpPr>
      <xdr:spPr>
        <a:xfrm>
          <a:off x="3937000" y="1296466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46245</xdr:rowOff>
    </xdr:from>
    <xdr:ext cx="736600" cy="259045"/>
    <xdr:sp macro="" textlink="">
      <xdr:nvSpPr>
        <xdr:cNvPr id="387" name="テキスト ボックス 386"/>
        <xdr:cNvSpPr txBox="1"/>
      </xdr:nvSpPr>
      <xdr:spPr>
        <a:xfrm>
          <a:off x="3606800" y="127335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142494</xdr:rowOff>
    </xdr:from>
    <xdr:to>
      <xdr:col>15</xdr:col>
      <xdr:colOff>149225</xdr:colOff>
      <xdr:row>76</xdr:row>
      <xdr:rowOff>72644</xdr:rowOff>
    </xdr:to>
    <xdr:sp macro="" textlink="">
      <xdr:nvSpPr>
        <xdr:cNvPr id="388" name="楕円 387"/>
        <xdr:cNvSpPr/>
      </xdr:nvSpPr>
      <xdr:spPr>
        <a:xfrm>
          <a:off x="3048000" y="13001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82821</xdr:rowOff>
    </xdr:from>
    <xdr:ext cx="762000" cy="259045"/>
    <xdr:sp macro="" textlink="">
      <xdr:nvSpPr>
        <xdr:cNvPr id="389" name="テキスト ボックス 388"/>
        <xdr:cNvSpPr txBox="1"/>
      </xdr:nvSpPr>
      <xdr:spPr>
        <a:xfrm>
          <a:off x="2717800" y="12770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3048</xdr:rowOff>
    </xdr:from>
    <xdr:to>
      <xdr:col>11</xdr:col>
      <xdr:colOff>60325</xdr:colOff>
      <xdr:row>76</xdr:row>
      <xdr:rowOff>104648</xdr:rowOff>
    </xdr:to>
    <xdr:sp macro="" textlink="">
      <xdr:nvSpPr>
        <xdr:cNvPr id="390" name="楕円 389"/>
        <xdr:cNvSpPr/>
      </xdr:nvSpPr>
      <xdr:spPr>
        <a:xfrm>
          <a:off x="2159000" y="1303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114825</xdr:rowOff>
    </xdr:from>
    <xdr:ext cx="762000" cy="259045"/>
    <xdr:sp macro="" textlink="">
      <xdr:nvSpPr>
        <xdr:cNvPr id="391" name="テキスト ボックス 390"/>
        <xdr:cNvSpPr txBox="1"/>
      </xdr:nvSpPr>
      <xdr:spPr>
        <a:xfrm>
          <a:off x="1828800" y="12802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12192</xdr:rowOff>
    </xdr:from>
    <xdr:to>
      <xdr:col>6</xdr:col>
      <xdr:colOff>171450</xdr:colOff>
      <xdr:row>76</xdr:row>
      <xdr:rowOff>113792</xdr:rowOff>
    </xdr:to>
    <xdr:sp macro="" textlink="">
      <xdr:nvSpPr>
        <xdr:cNvPr id="392" name="楕円 391"/>
        <xdr:cNvSpPr/>
      </xdr:nvSpPr>
      <xdr:spPr>
        <a:xfrm>
          <a:off x="1270000" y="1304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123969</xdr:rowOff>
    </xdr:from>
    <xdr:ext cx="762000" cy="259045"/>
    <xdr:sp macro="" textlink="">
      <xdr:nvSpPr>
        <xdr:cNvPr id="393" name="テキスト ボックス 392"/>
        <xdr:cNvSpPr txBox="1"/>
      </xdr:nvSpPr>
      <xdr:spPr>
        <a:xfrm>
          <a:off x="939800" y="12811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4" name="正方形/長方形 39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5" name="正方形/長方形 39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6" name="正方形/長方形 39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7" name="正方形/長方形 39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8" name="正方形/長方形 39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9" name="正方形/長方形 39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0" name="正方形/長方形 39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1" name="正方形/長方形 40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2" name="正方形/長方形 40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3" name="正方形/長方形 40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4" name="テキスト ボックス 40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年度は類似団体内平均値を</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ポイント下回っている。また、平成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年度と比較し</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ポイント減少している。これは、下水道事業が公営企業会計へ移行したことに伴う経常的な一般財源の減が主な要因である。引き続き充当可能な一般財源を確保し、事業の見直しにより関係経費の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5" name="テキスト ボックス 40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6" name="直線コネクタ 40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7" name="テキスト ボックス 40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127000</xdr:rowOff>
    </xdr:from>
    <xdr:to>
      <xdr:col>85</xdr:col>
      <xdr:colOff>66675</xdr:colOff>
      <xdr:row>80</xdr:row>
      <xdr:rowOff>127000</xdr:rowOff>
    </xdr:to>
    <xdr:cxnSp macro="">
      <xdr:nvCxnSpPr>
        <xdr:cNvPr id="408" name="直線コネクタ 407"/>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156227</xdr:rowOff>
    </xdr:from>
    <xdr:ext cx="508000" cy="259045"/>
    <xdr:sp macro="" textlink="">
      <xdr:nvSpPr>
        <xdr:cNvPr id="409" name="テキスト ボックス 408"/>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0" name="直線コネクタ 409"/>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1" name="テキスト ボックス 410"/>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12700</xdr:rowOff>
    </xdr:from>
    <xdr:to>
      <xdr:col>85</xdr:col>
      <xdr:colOff>66675</xdr:colOff>
      <xdr:row>74</xdr:row>
      <xdr:rowOff>12700</xdr:rowOff>
    </xdr:to>
    <xdr:cxnSp macro="">
      <xdr:nvCxnSpPr>
        <xdr:cNvPr id="412" name="直線コネクタ 411"/>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41927</xdr:rowOff>
    </xdr:from>
    <xdr:ext cx="508000" cy="259045"/>
    <xdr:sp macro="" textlink="">
      <xdr:nvSpPr>
        <xdr:cNvPr id="413" name="テキスト ボックス 412"/>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41275</xdr:rowOff>
    </xdr:from>
    <xdr:to>
      <xdr:col>82</xdr:col>
      <xdr:colOff>107950</xdr:colOff>
      <xdr:row>80</xdr:row>
      <xdr:rowOff>64136</xdr:rowOff>
    </xdr:to>
    <xdr:cxnSp macro="">
      <xdr:nvCxnSpPr>
        <xdr:cNvPr id="417" name="直線コネクタ 416"/>
        <xdr:cNvCxnSpPr/>
      </xdr:nvCxnSpPr>
      <xdr:spPr>
        <a:xfrm flipV="1">
          <a:off x="16510000" y="12557125"/>
          <a:ext cx="0" cy="1223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36213</xdr:rowOff>
    </xdr:from>
    <xdr:ext cx="762000" cy="259045"/>
    <xdr:sp macro="" textlink="">
      <xdr:nvSpPr>
        <xdr:cNvPr id="418" name="公債費以外最小値テキスト"/>
        <xdr:cNvSpPr txBox="1"/>
      </xdr:nvSpPr>
      <xdr:spPr>
        <a:xfrm>
          <a:off x="16598900" y="13752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64136</xdr:rowOff>
    </xdr:from>
    <xdr:to>
      <xdr:col>82</xdr:col>
      <xdr:colOff>196850</xdr:colOff>
      <xdr:row>80</xdr:row>
      <xdr:rowOff>64136</xdr:rowOff>
    </xdr:to>
    <xdr:cxnSp macro="">
      <xdr:nvCxnSpPr>
        <xdr:cNvPr id="419" name="直線コネクタ 418"/>
        <xdr:cNvCxnSpPr/>
      </xdr:nvCxnSpPr>
      <xdr:spPr>
        <a:xfrm>
          <a:off x="16421100" y="13780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127652</xdr:rowOff>
    </xdr:from>
    <xdr:ext cx="762000" cy="259045"/>
    <xdr:sp macro="" textlink="">
      <xdr:nvSpPr>
        <xdr:cNvPr id="420" name="公債費以外最大値テキスト"/>
        <xdr:cNvSpPr txBox="1"/>
      </xdr:nvSpPr>
      <xdr:spPr>
        <a:xfrm>
          <a:off x="16598900" y="12300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41275</xdr:rowOff>
    </xdr:from>
    <xdr:to>
      <xdr:col>82</xdr:col>
      <xdr:colOff>196850</xdr:colOff>
      <xdr:row>73</xdr:row>
      <xdr:rowOff>41275</xdr:rowOff>
    </xdr:to>
    <xdr:cxnSp macro="">
      <xdr:nvCxnSpPr>
        <xdr:cNvPr id="421" name="直線コネクタ 420"/>
        <xdr:cNvCxnSpPr/>
      </xdr:nvCxnSpPr>
      <xdr:spPr>
        <a:xfrm>
          <a:off x="16421100" y="12557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121285</xdr:rowOff>
    </xdr:from>
    <xdr:to>
      <xdr:col>82</xdr:col>
      <xdr:colOff>107950</xdr:colOff>
      <xdr:row>76</xdr:row>
      <xdr:rowOff>104139</xdr:rowOff>
    </xdr:to>
    <xdr:cxnSp macro="">
      <xdr:nvCxnSpPr>
        <xdr:cNvPr id="422" name="直線コネクタ 421"/>
        <xdr:cNvCxnSpPr/>
      </xdr:nvCxnSpPr>
      <xdr:spPr>
        <a:xfrm>
          <a:off x="15671800" y="12980035"/>
          <a:ext cx="838200" cy="154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36847</xdr:rowOff>
    </xdr:from>
    <xdr:ext cx="762000" cy="259045"/>
    <xdr:sp macro="" textlink="">
      <xdr:nvSpPr>
        <xdr:cNvPr id="423" name="公債費以外平均値テキスト"/>
        <xdr:cNvSpPr txBox="1"/>
      </xdr:nvSpPr>
      <xdr:spPr>
        <a:xfrm>
          <a:off x="16598900" y="130670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64770</xdr:rowOff>
    </xdr:from>
    <xdr:to>
      <xdr:col>82</xdr:col>
      <xdr:colOff>158750</xdr:colOff>
      <xdr:row>76</xdr:row>
      <xdr:rowOff>166370</xdr:rowOff>
    </xdr:to>
    <xdr:sp macro="" textlink="">
      <xdr:nvSpPr>
        <xdr:cNvPr id="424" name="フローチャート: 判断 423"/>
        <xdr:cNvSpPr/>
      </xdr:nvSpPr>
      <xdr:spPr>
        <a:xfrm>
          <a:off x="16459200" y="1309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121285</xdr:rowOff>
    </xdr:from>
    <xdr:to>
      <xdr:col>78</xdr:col>
      <xdr:colOff>69850</xdr:colOff>
      <xdr:row>77</xdr:row>
      <xdr:rowOff>104139</xdr:rowOff>
    </xdr:to>
    <xdr:cxnSp macro="">
      <xdr:nvCxnSpPr>
        <xdr:cNvPr id="425" name="直線コネクタ 424"/>
        <xdr:cNvCxnSpPr/>
      </xdr:nvCxnSpPr>
      <xdr:spPr>
        <a:xfrm flipV="1">
          <a:off x="14782800" y="12980035"/>
          <a:ext cx="889000" cy="325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53340</xdr:rowOff>
    </xdr:from>
    <xdr:to>
      <xdr:col>78</xdr:col>
      <xdr:colOff>120650</xdr:colOff>
      <xdr:row>75</xdr:row>
      <xdr:rowOff>154939</xdr:rowOff>
    </xdr:to>
    <xdr:sp macro="" textlink="">
      <xdr:nvSpPr>
        <xdr:cNvPr id="426" name="フローチャート: 判断 425"/>
        <xdr:cNvSpPr/>
      </xdr:nvSpPr>
      <xdr:spPr>
        <a:xfrm>
          <a:off x="15621000" y="129120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165117</xdr:rowOff>
    </xdr:from>
    <xdr:ext cx="736600" cy="259045"/>
    <xdr:sp macro="" textlink="">
      <xdr:nvSpPr>
        <xdr:cNvPr id="427" name="テキスト ボックス 426"/>
        <xdr:cNvSpPr txBox="1"/>
      </xdr:nvSpPr>
      <xdr:spPr>
        <a:xfrm>
          <a:off x="15290800" y="126809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58420</xdr:rowOff>
    </xdr:from>
    <xdr:to>
      <xdr:col>73</xdr:col>
      <xdr:colOff>180975</xdr:colOff>
      <xdr:row>77</xdr:row>
      <xdr:rowOff>104139</xdr:rowOff>
    </xdr:to>
    <xdr:cxnSp macro="">
      <xdr:nvCxnSpPr>
        <xdr:cNvPr id="428" name="直線コネクタ 427"/>
        <xdr:cNvCxnSpPr/>
      </xdr:nvCxnSpPr>
      <xdr:spPr>
        <a:xfrm>
          <a:off x="13893800" y="13260070"/>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99061</xdr:rowOff>
    </xdr:from>
    <xdr:to>
      <xdr:col>74</xdr:col>
      <xdr:colOff>31750</xdr:colOff>
      <xdr:row>77</xdr:row>
      <xdr:rowOff>29211</xdr:rowOff>
    </xdr:to>
    <xdr:sp macro="" textlink="">
      <xdr:nvSpPr>
        <xdr:cNvPr id="429" name="フローチャート: 判断 428"/>
        <xdr:cNvSpPr/>
      </xdr:nvSpPr>
      <xdr:spPr>
        <a:xfrm>
          <a:off x="14732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39387</xdr:rowOff>
    </xdr:from>
    <xdr:ext cx="762000" cy="259045"/>
    <xdr:sp macro="" textlink="">
      <xdr:nvSpPr>
        <xdr:cNvPr id="430" name="テキスト ボックス 429"/>
        <xdr:cNvSpPr txBox="1"/>
      </xdr:nvSpPr>
      <xdr:spPr>
        <a:xfrm>
          <a:off x="14401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58420</xdr:rowOff>
    </xdr:from>
    <xdr:to>
      <xdr:col>69</xdr:col>
      <xdr:colOff>92075</xdr:colOff>
      <xdr:row>78</xdr:row>
      <xdr:rowOff>161289</xdr:rowOff>
    </xdr:to>
    <xdr:cxnSp macro="">
      <xdr:nvCxnSpPr>
        <xdr:cNvPr id="431" name="直線コネクタ 430"/>
        <xdr:cNvCxnSpPr/>
      </xdr:nvCxnSpPr>
      <xdr:spPr>
        <a:xfrm flipV="1">
          <a:off x="13004800" y="13260070"/>
          <a:ext cx="889000" cy="274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121920</xdr:rowOff>
    </xdr:from>
    <xdr:to>
      <xdr:col>69</xdr:col>
      <xdr:colOff>142875</xdr:colOff>
      <xdr:row>77</xdr:row>
      <xdr:rowOff>52070</xdr:rowOff>
    </xdr:to>
    <xdr:sp macro="" textlink="">
      <xdr:nvSpPr>
        <xdr:cNvPr id="432" name="フローチャート: 判断 431"/>
        <xdr:cNvSpPr/>
      </xdr:nvSpPr>
      <xdr:spPr>
        <a:xfrm>
          <a:off x="13843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62247</xdr:rowOff>
    </xdr:from>
    <xdr:ext cx="762000" cy="259045"/>
    <xdr:sp macro="" textlink="">
      <xdr:nvSpPr>
        <xdr:cNvPr id="433" name="テキスト ボックス 432"/>
        <xdr:cNvSpPr txBox="1"/>
      </xdr:nvSpPr>
      <xdr:spPr>
        <a:xfrm>
          <a:off x="13512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99061</xdr:rowOff>
    </xdr:from>
    <xdr:to>
      <xdr:col>65</xdr:col>
      <xdr:colOff>53975</xdr:colOff>
      <xdr:row>77</xdr:row>
      <xdr:rowOff>29211</xdr:rowOff>
    </xdr:to>
    <xdr:sp macro="" textlink="">
      <xdr:nvSpPr>
        <xdr:cNvPr id="434" name="フローチャート: 判断 433"/>
        <xdr:cNvSpPr/>
      </xdr:nvSpPr>
      <xdr:spPr>
        <a:xfrm>
          <a:off x="12954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39387</xdr:rowOff>
    </xdr:from>
    <xdr:ext cx="762000" cy="259045"/>
    <xdr:sp macro="" textlink="">
      <xdr:nvSpPr>
        <xdr:cNvPr id="435" name="テキスト ボックス 434"/>
        <xdr:cNvSpPr txBox="1"/>
      </xdr:nvSpPr>
      <xdr:spPr>
        <a:xfrm>
          <a:off x="12623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53339</xdr:rowOff>
    </xdr:from>
    <xdr:to>
      <xdr:col>82</xdr:col>
      <xdr:colOff>158750</xdr:colOff>
      <xdr:row>76</xdr:row>
      <xdr:rowOff>154939</xdr:rowOff>
    </xdr:to>
    <xdr:sp macro="" textlink="">
      <xdr:nvSpPr>
        <xdr:cNvPr id="441" name="楕円 440"/>
        <xdr:cNvSpPr/>
      </xdr:nvSpPr>
      <xdr:spPr>
        <a:xfrm>
          <a:off x="164592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69867</xdr:rowOff>
    </xdr:from>
    <xdr:ext cx="762000" cy="259045"/>
    <xdr:sp macro="" textlink="">
      <xdr:nvSpPr>
        <xdr:cNvPr id="442" name="公債費以外該当値テキスト"/>
        <xdr:cNvSpPr txBox="1"/>
      </xdr:nvSpPr>
      <xdr:spPr>
        <a:xfrm>
          <a:off x="16598900" y="1292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70485</xdr:rowOff>
    </xdr:from>
    <xdr:to>
      <xdr:col>78</xdr:col>
      <xdr:colOff>120650</xdr:colOff>
      <xdr:row>76</xdr:row>
      <xdr:rowOff>636</xdr:rowOff>
    </xdr:to>
    <xdr:sp macro="" textlink="">
      <xdr:nvSpPr>
        <xdr:cNvPr id="443" name="楕円 442"/>
        <xdr:cNvSpPr/>
      </xdr:nvSpPr>
      <xdr:spPr>
        <a:xfrm>
          <a:off x="15621000" y="1292923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156863</xdr:rowOff>
    </xdr:from>
    <xdr:ext cx="736600" cy="259045"/>
    <xdr:sp macro="" textlink="">
      <xdr:nvSpPr>
        <xdr:cNvPr id="444" name="テキスト ボックス 443"/>
        <xdr:cNvSpPr txBox="1"/>
      </xdr:nvSpPr>
      <xdr:spPr>
        <a:xfrm>
          <a:off x="15290800" y="130156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53339</xdr:rowOff>
    </xdr:from>
    <xdr:to>
      <xdr:col>74</xdr:col>
      <xdr:colOff>31750</xdr:colOff>
      <xdr:row>77</xdr:row>
      <xdr:rowOff>154939</xdr:rowOff>
    </xdr:to>
    <xdr:sp macro="" textlink="">
      <xdr:nvSpPr>
        <xdr:cNvPr id="445" name="楕円 444"/>
        <xdr:cNvSpPr/>
      </xdr:nvSpPr>
      <xdr:spPr>
        <a:xfrm>
          <a:off x="14732000" y="13254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139716</xdr:rowOff>
    </xdr:from>
    <xdr:ext cx="762000" cy="259045"/>
    <xdr:sp macro="" textlink="">
      <xdr:nvSpPr>
        <xdr:cNvPr id="446" name="テキスト ボックス 445"/>
        <xdr:cNvSpPr txBox="1"/>
      </xdr:nvSpPr>
      <xdr:spPr>
        <a:xfrm>
          <a:off x="14401800" y="13341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7620</xdr:rowOff>
    </xdr:from>
    <xdr:to>
      <xdr:col>69</xdr:col>
      <xdr:colOff>142875</xdr:colOff>
      <xdr:row>77</xdr:row>
      <xdr:rowOff>109220</xdr:rowOff>
    </xdr:to>
    <xdr:sp macro="" textlink="">
      <xdr:nvSpPr>
        <xdr:cNvPr id="447" name="楕円 446"/>
        <xdr:cNvSpPr/>
      </xdr:nvSpPr>
      <xdr:spPr>
        <a:xfrm>
          <a:off x="13843000" y="13209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93997</xdr:rowOff>
    </xdr:from>
    <xdr:ext cx="762000" cy="259045"/>
    <xdr:sp macro="" textlink="">
      <xdr:nvSpPr>
        <xdr:cNvPr id="448" name="テキスト ボックス 447"/>
        <xdr:cNvSpPr txBox="1"/>
      </xdr:nvSpPr>
      <xdr:spPr>
        <a:xfrm>
          <a:off x="13512800" y="13295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110489</xdr:rowOff>
    </xdr:from>
    <xdr:to>
      <xdr:col>65</xdr:col>
      <xdr:colOff>53975</xdr:colOff>
      <xdr:row>79</xdr:row>
      <xdr:rowOff>40639</xdr:rowOff>
    </xdr:to>
    <xdr:sp macro="" textlink="">
      <xdr:nvSpPr>
        <xdr:cNvPr id="449" name="楕円 448"/>
        <xdr:cNvSpPr/>
      </xdr:nvSpPr>
      <xdr:spPr>
        <a:xfrm>
          <a:off x="12954000" y="13483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25416</xdr:rowOff>
    </xdr:from>
    <xdr:ext cx="762000" cy="259045"/>
    <xdr:sp macro="" textlink="">
      <xdr:nvSpPr>
        <xdr:cNvPr id="450" name="テキスト ボックス 449"/>
        <xdr:cNvSpPr txBox="1"/>
      </xdr:nvSpPr>
      <xdr:spPr>
        <a:xfrm>
          <a:off x="12623800" y="13569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福岡県古賀市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21</xdr:row>
      <xdr:rowOff>3175</xdr:rowOff>
    </xdr:from>
    <xdr:to>
      <xdr:col>33</xdr:col>
      <xdr:colOff>114300</xdr:colOff>
      <xdr:row>21</xdr:row>
      <xdr:rowOff>3175</xdr:rowOff>
    </xdr:to>
    <xdr:cxnSp macro="">
      <xdr:nvCxnSpPr>
        <xdr:cNvPr id="32" name="直線コネクタ 31"/>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20</xdr:row>
      <xdr:rowOff>32402</xdr:rowOff>
    </xdr:from>
    <xdr:ext cx="762000" cy="259045"/>
    <xdr:sp macro="" textlink="">
      <xdr:nvSpPr>
        <xdr:cNvPr id="33" name="テキスト ボックス 32"/>
        <xdr:cNvSpPr txBox="1"/>
      </xdr:nvSpPr>
      <xdr:spPr>
        <a:xfrm>
          <a:off x="13843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4" name="直線コネクタ 33"/>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5" name="テキスト ボックス 34"/>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117475</xdr:rowOff>
    </xdr:from>
    <xdr:to>
      <xdr:col>33</xdr:col>
      <xdr:colOff>114300</xdr:colOff>
      <xdr:row>17</xdr:row>
      <xdr:rowOff>117475</xdr:rowOff>
    </xdr:to>
    <xdr:cxnSp macro="">
      <xdr:nvCxnSpPr>
        <xdr:cNvPr id="36" name="直線コネクタ 35"/>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146702</xdr:rowOff>
    </xdr:from>
    <xdr:ext cx="762000" cy="259045"/>
    <xdr:sp macro="" textlink="">
      <xdr:nvSpPr>
        <xdr:cNvPr id="37" name="テキスト ボックス 36"/>
        <xdr:cNvSpPr txBox="1"/>
      </xdr:nvSpPr>
      <xdr:spPr>
        <a:xfrm>
          <a:off x="13843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8" name="直線コネクタ 37"/>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9" name="テキスト ボックス 38"/>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60325</xdr:rowOff>
    </xdr:from>
    <xdr:to>
      <xdr:col>33</xdr:col>
      <xdr:colOff>114300</xdr:colOff>
      <xdr:row>14</xdr:row>
      <xdr:rowOff>60325</xdr:rowOff>
    </xdr:to>
    <xdr:cxnSp macro="">
      <xdr:nvCxnSpPr>
        <xdr:cNvPr id="40" name="直線コネクタ 39"/>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89552</xdr:rowOff>
    </xdr:from>
    <xdr:ext cx="762000" cy="259045"/>
    <xdr:sp macro="" textlink="">
      <xdr:nvSpPr>
        <xdr:cNvPr id="41" name="テキスト ボックス 40"/>
        <xdr:cNvSpPr txBox="1"/>
      </xdr:nvSpPr>
      <xdr:spPr>
        <a:xfrm>
          <a:off x="13843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42" name="直線コネクタ 41"/>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43" name="テキスト ボックス 42"/>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3175</xdr:rowOff>
    </xdr:from>
    <xdr:to>
      <xdr:col>33</xdr:col>
      <xdr:colOff>114300</xdr:colOff>
      <xdr:row>11</xdr:row>
      <xdr:rowOff>3175</xdr:rowOff>
    </xdr:to>
    <xdr:cxnSp macro="">
      <xdr:nvCxnSpPr>
        <xdr:cNvPr id="44" name="直線コネクタ 43"/>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32402</xdr:rowOff>
    </xdr:from>
    <xdr:ext cx="762000" cy="259045"/>
    <xdr:sp macro="" textlink="">
      <xdr:nvSpPr>
        <xdr:cNvPr id="45" name="テキスト ボックス 44"/>
        <xdr:cNvSpPr txBox="1"/>
      </xdr:nvSpPr>
      <xdr:spPr>
        <a:xfrm>
          <a:off x="13843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6" name="直線コネクタ 45"/>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7" name="テキスト ボックス 46"/>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8"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162481</xdr:rowOff>
    </xdr:from>
    <xdr:to>
      <xdr:col>29</xdr:col>
      <xdr:colOff>127000</xdr:colOff>
      <xdr:row>20</xdr:row>
      <xdr:rowOff>10319</xdr:rowOff>
    </xdr:to>
    <xdr:cxnSp macro="">
      <xdr:nvCxnSpPr>
        <xdr:cNvPr id="49" name="直線コネクタ 48"/>
        <xdr:cNvCxnSpPr/>
      </xdr:nvCxnSpPr>
      <xdr:spPr bwMode="auto">
        <a:xfrm flipV="1">
          <a:off x="5651500" y="2096056"/>
          <a:ext cx="0" cy="139088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153846</xdr:rowOff>
    </xdr:from>
    <xdr:ext cx="762000" cy="259045"/>
    <xdr:sp macro="" textlink="">
      <xdr:nvSpPr>
        <xdr:cNvPr id="50" name="人口1人当たり決算額の推移最小値テキスト130"/>
        <xdr:cNvSpPr txBox="1"/>
      </xdr:nvSpPr>
      <xdr:spPr>
        <a:xfrm>
          <a:off x="5740400" y="3459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10319</xdr:rowOff>
    </xdr:from>
    <xdr:to>
      <xdr:col>30</xdr:col>
      <xdr:colOff>25400</xdr:colOff>
      <xdr:row>20</xdr:row>
      <xdr:rowOff>10319</xdr:rowOff>
    </xdr:to>
    <xdr:cxnSp macro="">
      <xdr:nvCxnSpPr>
        <xdr:cNvPr id="51" name="直線コネクタ 50"/>
        <xdr:cNvCxnSpPr/>
      </xdr:nvCxnSpPr>
      <xdr:spPr bwMode="auto">
        <a:xfrm>
          <a:off x="5562600" y="348694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77408</xdr:rowOff>
    </xdr:from>
    <xdr:ext cx="762000" cy="259045"/>
    <xdr:sp macro="" textlink="">
      <xdr:nvSpPr>
        <xdr:cNvPr id="52" name="人口1人当たり決算額の推移最大値テキスト130"/>
        <xdr:cNvSpPr txBox="1"/>
      </xdr:nvSpPr>
      <xdr:spPr>
        <a:xfrm>
          <a:off x="5740400" y="183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162481</xdr:rowOff>
    </xdr:from>
    <xdr:to>
      <xdr:col>30</xdr:col>
      <xdr:colOff>25400</xdr:colOff>
      <xdr:row>11</xdr:row>
      <xdr:rowOff>162481</xdr:rowOff>
    </xdr:to>
    <xdr:cxnSp macro="">
      <xdr:nvCxnSpPr>
        <xdr:cNvPr id="53" name="直線コネクタ 52"/>
        <xdr:cNvCxnSpPr/>
      </xdr:nvCxnSpPr>
      <xdr:spPr bwMode="auto">
        <a:xfrm>
          <a:off x="5562600" y="209605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99844</xdr:rowOff>
    </xdr:from>
    <xdr:to>
      <xdr:col>29</xdr:col>
      <xdr:colOff>127000</xdr:colOff>
      <xdr:row>18</xdr:row>
      <xdr:rowOff>116718</xdr:rowOff>
    </xdr:to>
    <xdr:cxnSp macro="">
      <xdr:nvCxnSpPr>
        <xdr:cNvPr id="54" name="直線コネクタ 53"/>
        <xdr:cNvCxnSpPr/>
      </xdr:nvCxnSpPr>
      <xdr:spPr bwMode="auto">
        <a:xfrm flipV="1">
          <a:off x="5003800" y="3233569"/>
          <a:ext cx="647700" cy="168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14765</xdr:rowOff>
    </xdr:from>
    <xdr:ext cx="762000" cy="259045"/>
    <xdr:sp macro="" textlink="">
      <xdr:nvSpPr>
        <xdr:cNvPr id="55" name="人口1人当たり決算額の推移平均値テキスト130"/>
        <xdr:cNvSpPr txBox="1"/>
      </xdr:nvSpPr>
      <xdr:spPr>
        <a:xfrm>
          <a:off x="5740400" y="29770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169688</xdr:rowOff>
    </xdr:from>
    <xdr:to>
      <xdr:col>29</xdr:col>
      <xdr:colOff>177800</xdr:colOff>
      <xdr:row>18</xdr:row>
      <xdr:rowOff>99838</xdr:rowOff>
    </xdr:to>
    <xdr:sp macro="" textlink="">
      <xdr:nvSpPr>
        <xdr:cNvPr id="56" name="フローチャート: 判断 55"/>
        <xdr:cNvSpPr/>
      </xdr:nvSpPr>
      <xdr:spPr bwMode="auto">
        <a:xfrm>
          <a:off x="5600700" y="31319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116718</xdr:rowOff>
    </xdr:from>
    <xdr:to>
      <xdr:col>26</xdr:col>
      <xdr:colOff>50800</xdr:colOff>
      <xdr:row>18</xdr:row>
      <xdr:rowOff>126119</xdr:rowOff>
    </xdr:to>
    <xdr:cxnSp macro="">
      <xdr:nvCxnSpPr>
        <xdr:cNvPr id="57" name="直線コネクタ 56"/>
        <xdr:cNvCxnSpPr/>
      </xdr:nvCxnSpPr>
      <xdr:spPr bwMode="auto">
        <a:xfrm flipV="1">
          <a:off x="4305300" y="3250443"/>
          <a:ext cx="698500" cy="94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738</xdr:rowOff>
    </xdr:from>
    <xdr:to>
      <xdr:col>26</xdr:col>
      <xdr:colOff>101600</xdr:colOff>
      <xdr:row>18</xdr:row>
      <xdr:rowOff>102338</xdr:rowOff>
    </xdr:to>
    <xdr:sp macro="" textlink="">
      <xdr:nvSpPr>
        <xdr:cNvPr id="58" name="フローチャート: 判断 57"/>
        <xdr:cNvSpPr/>
      </xdr:nvSpPr>
      <xdr:spPr bwMode="auto">
        <a:xfrm>
          <a:off x="4953000" y="31344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112515</xdr:rowOff>
    </xdr:from>
    <xdr:ext cx="736600" cy="259045"/>
    <xdr:sp macro="" textlink="">
      <xdr:nvSpPr>
        <xdr:cNvPr id="59" name="テキスト ボックス 58"/>
        <xdr:cNvSpPr txBox="1"/>
      </xdr:nvSpPr>
      <xdr:spPr>
        <a:xfrm>
          <a:off x="4622800" y="2903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126119</xdr:rowOff>
    </xdr:from>
    <xdr:to>
      <xdr:col>22</xdr:col>
      <xdr:colOff>114300</xdr:colOff>
      <xdr:row>18</xdr:row>
      <xdr:rowOff>154522</xdr:rowOff>
    </xdr:to>
    <xdr:cxnSp macro="">
      <xdr:nvCxnSpPr>
        <xdr:cNvPr id="60" name="直線コネクタ 59"/>
        <xdr:cNvCxnSpPr/>
      </xdr:nvCxnSpPr>
      <xdr:spPr bwMode="auto">
        <a:xfrm flipV="1">
          <a:off x="3606800" y="3259844"/>
          <a:ext cx="698500" cy="284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21698</xdr:rowOff>
    </xdr:from>
    <xdr:to>
      <xdr:col>22</xdr:col>
      <xdr:colOff>165100</xdr:colOff>
      <xdr:row>18</xdr:row>
      <xdr:rowOff>123298</xdr:rowOff>
    </xdr:to>
    <xdr:sp macro="" textlink="">
      <xdr:nvSpPr>
        <xdr:cNvPr id="61" name="フローチャート: 判断 60"/>
        <xdr:cNvSpPr/>
      </xdr:nvSpPr>
      <xdr:spPr bwMode="auto">
        <a:xfrm>
          <a:off x="4254500" y="31554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133475</xdr:rowOff>
    </xdr:from>
    <xdr:ext cx="762000" cy="259045"/>
    <xdr:sp macro="" textlink="">
      <xdr:nvSpPr>
        <xdr:cNvPr id="62" name="テキスト ボックス 61"/>
        <xdr:cNvSpPr txBox="1"/>
      </xdr:nvSpPr>
      <xdr:spPr>
        <a:xfrm>
          <a:off x="3924300" y="2924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154522</xdr:rowOff>
    </xdr:from>
    <xdr:to>
      <xdr:col>18</xdr:col>
      <xdr:colOff>177800</xdr:colOff>
      <xdr:row>18</xdr:row>
      <xdr:rowOff>161152</xdr:rowOff>
    </xdr:to>
    <xdr:cxnSp macro="">
      <xdr:nvCxnSpPr>
        <xdr:cNvPr id="63" name="直線コネクタ 62"/>
        <xdr:cNvCxnSpPr/>
      </xdr:nvCxnSpPr>
      <xdr:spPr bwMode="auto">
        <a:xfrm flipV="1">
          <a:off x="2908300" y="3288247"/>
          <a:ext cx="698500" cy="66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46787</xdr:rowOff>
    </xdr:from>
    <xdr:to>
      <xdr:col>19</xdr:col>
      <xdr:colOff>38100</xdr:colOff>
      <xdr:row>18</xdr:row>
      <xdr:rowOff>148387</xdr:rowOff>
    </xdr:to>
    <xdr:sp macro="" textlink="">
      <xdr:nvSpPr>
        <xdr:cNvPr id="64" name="フローチャート: 判断 63"/>
        <xdr:cNvSpPr/>
      </xdr:nvSpPr>
      <xdr:spPr bwMode="auto">
        <a:xfrm>
          <a:off x="3556000" y="31805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158564</xdr:rowOff>
    </xdr:from>
    <xdr:ext cx="762000" cy="259045"/>
    <xdr:sp macro="" textlink="">
      <xdr:nvSpPr>
        <xdr:cNvPr id="65" name="テキスト ボックス 64"/>
        <xdr:cNvSpPr txBox="1"/>
      </xdr:nvSpPr>
      <xdr:spPr>
        <a:xfrm>
          <a:off x="3225800" y="2949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60417</xdr:rowOff>
    </xdr:from>
    <xdr:to>
      <xdr:col>15</xdr:col>
      <xdr:colOff>101600</xdr:colOff>
      <xdr:row>18</xdr:row>
      <xdr:rowOff>162017</xdr:rowOff>
    </xdr:to>
    <xdr:sp macro="" textlink="">
      <xdr:nvSpPr>
        <xdr:cNvPr id="66" name="フローチャート: 判断 65"/>
        <xdr:cNvSpPr/>
      </xdr:nvSpPr>
      <xdr:spPr bwMode="auto">
        <a:xfrm>
          <a:off x="2857500" y="31941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744</xdr:rowOff>
    </xdr:from>
    <xdr:ext cx="762000" cy="259045"/>
    <xdr:sp macro="" textlink="">
      <xdr:nvSpPr>
        <xdr:cNvPr id="67" name="テキスト ボックス 66"/>
        <xdr:cNvSpPr txBox="1"/>
      </xdr:nvSpPr>
      <xdr:spPr>
        <a:xfrm>
          <a:off x="2527300" y="2963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8" name="テキスト ボックス 67"/>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9" name="テキスト ボックス 68"/>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70" name="テキスト ボックス 69"/>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71" name="テキスト ボックス 70"/>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2" name="テキスト ボックス 71"/>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49044</xdr:rowOff>
    </xdr:from>
    <xdr:to>
      <xdr:col>29</xdr:col>
      <xdr:colOff>177800</xdr:colOff>
      <xdr:row>18</xdr:row>
      <xdr:rowOff>150644</xdr:rowOff>
    </xdr:to>
    <xdr:sp macro="" textlink="">
      <xdr:nvSpPr>
        <xdr:cNvPr id="73" name="楕円 72"/>
        <xdr:cNvSpPr/>
      </xdr:nvSpPr>
      <xdr:spPr bwMode="auto">
        <a:xfrm>
          <a:off x="5600700" y="31827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21121</xdr:rowOff>
    </xdr:from>
    <xdr:ext cx="762000" cy="259045"/>
    <xdr:sp macro="" textlink="">
      <xdr:nvSpPr>
        <xdr:cNvPr id="74" name="人口1人当たり決算額の推移該当値テキスト130"/>
        <xdr:cNvSpPr txBox="1"/>
      </xdr:nvSpPr>
      <xdr:spPr>
        <a:xfrm>
          <a:off x="5740400" y="3154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65918</xdr:rowOff>
    </xdr:from>
    <xdr:to>
      <xdr:col>26</xdr:col>
      <xdr:colOff>101600</xdr:colOff>
      <xdr:row>18</xdr:row>
      <xdr:rowOff>167518</xdr:rowOff>
    </xdr:to>
    <xdr:sp macro="" textlink="">
      <xdr:nvSpPr>
        <xdr:cNvPr id="75" name="楕円 74"/>
        <xdr:cNvSpPr/>
      </xdr:nvSpPr>
      <xdr:spPr bwMode="auto">
        <a:xfrm>
          <a:off x="4953000" y="31996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152295</xdr:rowOff>
    </xdr:from>
    <xdr:ext cx="736600" cy="259045"/>
    <xdr:sp macro="" textlink="">
      <xdr:nvSpPr>
        <xdr:cNvPr id="76" name="テキスト ボックス 75"/>
        <xdr:cNvSpPr txBox="1"/>
      </xdr:nvSpPr>
      <xdr:spPr>
        <a:xfrm>
          <a:off x="4622800" y="3286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75319</xdr:rowOff>
    </xdr:from>
    <xdr:to>
      <xdr:col>22</xdr:col>
      <xdr:colOff>165100</xdr:colOff>
      <xdr:row>19</xdr:row>
      <xdr:rowOff>5469</xdr:rowOff>
    </xdr:to>
    <xdr:sp macro="" textlink="">
      <xdr:nvSpPr>
        <xdr:cNvPr id="77" name="楕円 76"/>
        <xdr:cNvSpPr/>
      </xdr:nvSpPr>
      <xdr:spPr bwMode="auto">
        <a:xfrm>
          <a:off x="4254500" y="32090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161696</xdr:rowOff>
    </xdr:from>
    <xdr:ext cx="762000" cy="259045"/>
    <xdr:sp macro="" textlink="">
      <xdr:nvSpPr>
        <xdr:cNvPr id="78" name="テキスト ボックス 77"/>
        <xdr:cNvSpPr txBox="1"/>
      </xdr:nvSpPr>
      <xdr:spPr>
        <a:xfrm>
          <a:off x="3924300" y="3295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103723</xdr:rowOff>
    </xdr:from>
    <xdr:to>
      <xdr:col>19</xdr:col>
      <xdr:colOff>38100</xdr:colOff>
      <xdr:row>19</xdr:row>
      <xdr:rowOff>33872</xdr:rowOff>
    </xdr:to>
    <xdr:sp macro="" textlink="">
      <xdr:nvSpPr>
        <xdr:cNvPr id="79" name="楕円 78"/>
        <xdr:cNvSpPr/>
      </xdr:nvSpPr>
      <xdr:spPr bwMode="auto">
        <a:xfrm>
          <a:off x="3556000" y="3237448"/>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18649</xdr:rowOff>
    </xdr:from>
    <xdr:ext cx="762000" cy="259045"/>
    <xdr:sp macro="" textlink="">
      <xdr:nvSpPr>
        <xdr:cNvPr id="80" name="テキスト ボックス 79"/>
        <xdr:cNvSpPr txBox="1"/>
      </xdr:nvSpPr>
      <xdr:spPr>
        <a:xfrm>
          <a:off x="3225800" y="3323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110352</xdr:rowOff>
    </xdr:from>
    <xdr:to>
      <xdr:col>15</xdr:col>
      <xdr:colOff>101600</xdr:colOff>
      <xdr:row>19</xdr:row>
      <xdr:rowOff>40502</xdr:rowOff>
    </xdr:to>
    <xdr:sp macro="" textlink="">
      <xdr:nvSpPr>
        <xdr:cNvPr id="81" name="楕円 80"/>
        <xdr:cNvSpPr/>
      </xdr:nvSpPr>
      <xdr:spPr bwMode="auto">
        <a:xfrm>
          <a:off x="2857500" y="32440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25279</xdr:rowOff>
    </xdr:from>
    <xdr:ext cx="762000" cy="259045"/>
    <xdr:sp macro="" textlink="">
      <xdr:nvSpPr>
        <xdr:cNvPr id="82" name="テキスト ボックス 81"/>
        <xdr:cNvSpPr txBox="1"/>
      </xdr:nvSpPr>
      <xdr:spPr>
        <a:xfrm>
          <a:off x="2527300" y="3330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3" name="正方形/長方形 82"/>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4" name="角丸四角形 83"/>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5" name="正方形/長方形 84"/>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6" name="正方形/長方形 85"/>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7" name="正方形/長方形 86"/>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8" name="直線コネクタ 87"/>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9" name="直線コネクタ 88"/>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90" name="直線コネクタ 89"/>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91" name="直線コネクタ 90"/>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2" name="直線コネクタ 91"/>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3" name="楕円 92"/>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4" name="フローチャート: 判断 93"/>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5" name="正方形/長方形 94"/>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6" name="テキスト ボックス 95"/>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7" name="直線コネクタ 96"/>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8" name="直線コネクタ 97"/>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9" name="直線コネクタ 98"/>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100" name="テキスト ボックス 99"/>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101" name="直線コネクタ 100"/>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2" name="テキスト ボックス 101"/>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3" name="直線コネクタ 102"/>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4" name="テキスト ボックス 103"/>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5" name="直線コネクタ 104"/>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6" name="テキスト ボックス 105"/>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7" name="直線コネクタ 106"/>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8" name="テキスト ボックス 107"/>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9" name="直線コネクタ 108"/>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10" name="テキスト ボックス 109"/>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11"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88007</xdr:rowOff>
    </xdr:from>
    <xdr:to>
      <xdr:col>29</xdr:col>
      <xdr:colOff>127000</xdr:colOff>
      <xdr:row>38</xdr:row>
      <xdr:rowOff>3164</xdr:rowOff>
    </xdr:to>
    <xdr:cxnSp macro="">
      <xdr:nvCxnSpPr>
        <xdr:cNvPr id="112" name="直線コネクタ 111"/>
        <xdr:cNvCxnSpPr/>
      </xdr:nvCxnSpPr>
      <xdr:spPr bwMode="auto">
        <a:xfrm flipV="1">
          <a:off x="5651500" y="6012557"/>
          <a:ext cx="0" cy="14582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318141</xdr:rowOff>
    </xdr:from>
    <xdr:ext cx="762000" cy="259045"/>
    <xdr:sp macro="" textlink="">
      <xdr:nvSpPr>
        <xdr:cNvPr id="113" name="人口1人当たり決算額の推移最小値テキスト445"/>
        <xdr:cNvSpPr txBox="1"/>
      </xdr:nvSpPr>
      <xdr:spPr>
        <a:xfrm>
          <a:off x="5740400" y="7442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3164</xdr:rowOff>
    </xdr:from>
    <xdr:to>
      <xdr:col>30</xdr:col>
      <xdr:colOff>25400</xdr:colOff>
      <xdr:row>38</xdr:row>
      <xdr:rowOff>3164</xdr:rowOff>
    </xdr:to>
    <xdr:cxnSp macro="">
      <xdr:nvCxnSpPr>
        <xdr:cNvPr id="114" name="直線コネクタ 113"/>
        <xdr:cNvCxnSpPr/>
      </xdr:nvCxnSpPr>
      <xdr:spPr bwMode="auto">
        <a:xfrm>
          <a:off x="5562600" y="74707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2934</xdr:rowOff>
    </xdr:from>
    <xdr:ext cx="762000" cy="259045"/>
    <xdr:sp macro="" textlink="">
      <xdr:nvSpPr>
        <xdr:cNvPr id="115" name="人口1人当たり決算額の推移最大値テキスト445"/>
        <xdr:cNvSpPr txBox="1"/>
      </xdr:nvSpPr>
      <xdr:spPr>
        <a:xfrm>
          <a:off x="5740400" y="575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88007</xdr:rowOff>
    </xdr:from>
    <xdr:to>
      <xdr:col>30</xdr:col>
      <xdr:colOff>25400</xdr:colOff>
      <xdr:row>33</xdr:row>
      <xdr:rowOff>88007</xdr:rowOff>
    </xdr:to>
    <xdr:cxnSp macro="">
      <xdr:nvCxnSpPr>
        <xdr:cNvPr id="116" name="直線コネクタ 115"/>
        <xdr:cNvCxnSpPr/>
      </xdr:nvCxnSpPr>
      <xdr:spPr bwMode="auto">
        <a:xfrm>
          <a:off x="5562600" y="60125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5221</xdr:rowOff>
    </xdr:from>
    <xdr:to>
      <xdr:col>29</xdr:col>
      <xdr:colOff>127000</xdr:colOff>
      <xdr:row>36</xdr:row>
      <xdr:rowOff>46108</xdr:rowOff>
    </xdr:to>
    <xdr:cxnSp macro="">
      <xdr:nvCxnSpPr>
        <xdr:cNvPr id="117" name="直線コネクタ 116"/>
        <xdr:cNvCxnSpPr/>
      </xdr:nvCxnSpPr>
      <xdr:spPr bwMode="auto">
        <a:xfrm flipV="1">
          <a:off x="5003800" y="6958471"/>
          <a:ext cx="647700" cy="408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64936</xdr:rowOff>
    </xdr:from>
    <xdr:ext cx="762000" cy="259045"/>
    <xdr:sp macro="" textlink="">
      <xdr:nvSpPr>
        <xdr:cNvPr id="118" name="人口1人当たり決算額の推移平均値テキスト445"/>
        <xdr:cNvSpPr txBox="1"/>
      </xdr:nvSpPr>
      <xdr:spPr>
        <a:xfrm>
          <a:off x="5740400" y="66752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219859</xdr:rowOff>
    </xdr:from>
    <xdr:to>
      <xdr:col>29</xdr:col>
      <xdr:colOff>177800</xdr:colOff>
      <xdr:row>35</xdr:row>
      <xdr:rowOff>321459</xdr:rowOff>
    </xdr:to>
    <xdr:sp macro="" textlink="">
      <xdr:nvSpPr>
        <xdr:cNvPr id="119" name="フローチャート: 判断 118"/>
        <xdr:cNvSpPr/>
      </xdr:nvSpPr>
      <xdr:spPr bwMode="auto">
        <a:xfrm>
          <a:off x="5600700" y="68302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46108</xdr:rowOff>
    </xdr:from>
    <xdr:to>
      <xdr:col>26</xdr:col>
      <xdr:colOff>50800</xdr:colOff>
      <xdr:row>36</xdr:row>
      <xdr:rowOff>114786</xdr:rowOff>
    </xdr:to>
    <xdr:cxnSp macro="">
      <xdr:nvCxnSpPr>
        <xdr:cNvPr id="120" name="直線コネクタ 119"/>
        <xdr:cNvCxnSpPr/>
      </xdr:nvCxnSpPr>
      <xdr:spPr bwMode="auto">
        <a:xfrm flipV="1">
          <a:off x="4305300" y="6999358"/>
          <a:ext cx="698500" cy="686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234000</xdr:rowOff>
    </xdr:from>
    <xdr:to>
      <xdr:col>26</xdr:col>
      <xdr:colOff>101600</xdr:colOff>
      <xdr:row>35</xdr:row>
      <xdr:rowOff>335600</xdr:rowOff>
    </xdr:to>
    <xdr:sp macro="" textlink="">
      <xdr:nvSpPr>
        <xdr:cNvPr id="121" name="フローチャート: 判断 120"/>
        <xdr:cNvSpPr/>
      </xdr:nvSpPr>
      <xdr:spPr bwMode="auto">
        <a:xfrm>
          <a:off x="4953000" y="68443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2877</xdr:rowOff>
    </xdr:from>
    <xdr:ext cx="736600" cy="259045"/>
    <xdr:sp macro="" textlink="">
      <xdr:nvSpPr>
        <xdr:cNvPr id="122" name="テキスト ボックス 121"/>
        <xdr:cNvSpPr txBox="1"/>
      </xdr:nvSpPr>
      <xdr:spPr>
        <a:xfrm>
          <a:off x="4622800" y="6613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8193</xdr:rowOff>
    </xdr:from>
    <xdr:to>
      <xdr:col>22</xdr:col>
      <xdr:colOff>114300</xdr:colOff>
      <xdr:row>36</xdr:row>
      <xdr:rowOff>114786</xdr:rowOff>
    </xdr:to>
    <xdr:cxnSp macro="">
      <xdr:nvCxnSpPr>
        <xdr:cNvPr id="123" name="直線コネクタ 122"/>
        <xdr:cNvCxnSpPr/>
      </xdr:nvCxnSpPr>
      <xdr:spPr bwMode="auto">
        <a:xfrm>
          <a:off x="3606800" y="6961443"/>
          <a:ext cx="698500" cy="1065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238768</xdr:rowOff>
    </xdr:from>
    <xdr:to>
      <xdr:col>22</xdr:col>
      <xdr:colOff>165100</xdr:colOff>
      <xdr:row>35</xdr:row>
      <xdr:rowOff>340368</xdr:rowOff>
    </xdr:to>
    <xdr:sp macro="" textlink="">
      <xdr:nvSpPr>
        <xdr:cNvPr id="124" name="フローチャート: 判断 123"/>
        <xdr:cNvSpPr/>
      </xdr:nvSpPr>
      <xdr:spPr bwMode="auto">
        <a:xfrm>
          <a:off x="4254500" y="68491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7645</xdr:rowOff>
    </xdr:from>
    <xdr:ext cx="762000" cy="259045"/>
    <xdr:sp macro="" textlink="">
      <xdr:nvSpPr>
        <xdr:cNvPr id="125" name="テキスト ボックス 124"/>
        <xdr:cNvSpPr txBox="1"/>
      </xdr:nvSpPr>
      <xdr:spPr>
        <a:xfrm>
          <a:off x="3924300" y="6617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8193</xdr:rowOff>
    </xdr:from>
    <xdr:to>
      <xdr:col>18</xdr:col>
      <xdr:colOff>177800</xdr:colOff>
      <xdr:row>36</xdr:row>
      <xdr:rowOff>10316</xdr:rowOff>
    </xdr:to>
    <xdr:cxnSp macro="">
      <xdr:nvCxnSpPr>
        <xdr:cNvPr id="126" name="直線コネクタ 125"/>
        <xdr:cNvCxnSpPr/>
      </xdr:nvCxnSpPr>
      <xdr:spPr bwMode="auto">
        <a:xfrm flipV="1">
          <a:off x="2908300" y="6961443"/>
          <a:ext cx="698500" cy="21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247650</xdr:rowOff>
    </xdr:from>
    <xdr:to>
      <xdr:col>19</xdr:col>
      <xdr:colOff>38100</xdr:colOff>
      <xdr:row>36</xdr:row>
      <xdr:rowOff>6350</xdr:rowOff>
    </xdr:to>
    <xdr:sp macro="" textlink="">
      <xdr:nvSpPr>
        <xdr:cNvPr id="127" name="フローチャート: 判断 126"/>
        <xdr:cNvSpPr/>
      </xdr:nvSpPr>
      <xdr:spPr bwMode="auto">
        <a:xfrm>
          <a:off x="3556000" y="68580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16527</xdr:rowOff>
    </xdr:from>
    <xdr:ext cx="762000" cy="259045"/>
    <xdr:sp macro="" textlink="">
      <xdr:nvSpPr>
        <xdr:cNvPr id="128" name="テキスト ボックス 127"/>
        <xdr:cNvSpPr txBox="1"/>
      </xdr:nvSpPr>
      <xdr:spPr>
        <a:xfrm>
          <a:off x="3225800" y="662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253136</xdr:rowOff>
    </xdr:from>
    <xdr:to>
      <xdr:col>15</xdr:col>
      <xdr:colOff>101600</xdr:colOff>
      <xdr:row>36</xdr:row>
      <xdr:rowOff>11836</xdr:rowOff>
    </xdr:to>
    <xdr:sp macro="" textlink="">
      <xdr:nvSpPr>
        <xdr:cNvPr id="129" name="フローチャート: 判断 128"/>
        <xdr:cNvSpPr/>
      </xdr:nvSpPr>
      <xdr:spPr bwMode="auto">
        <a:xfrm>
          <a:off x="2857500" y="6863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22013</xdr:rowOff>
    </xdr:from>
    <xdr:ext cx="762000" cy="259045"/>
    <xdr:sp macro="" textlink="">
      <xdr:nvSpPr>
        <xdr:cNvPr id="130" name="テキスト ボックス 129"/>
        <xdr:cNvSpPr txBox="1"/>
      </xdr:nvSpPr>
      <xdr:spPr>
        <a:xfrm>
          <a:off x="2527300" y="6632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31" name="テキスト ボックス 130"/>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2" name="テキスト ボックス 131"/>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3" name="テキスト ボックス 132"/>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4" name="テキスト ボックス 133"/>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5" name="テキスト ボックス 134"/>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297321</xdr:rowOff>
    </xdr:from>
    <xdr:to>
      <xdr:col>29</xdr:col>
      <xdr:colOff>177800</xdr:colOff>
      <xdr:row>36</xdr:row>
      <xdr:rowOff>56021</xdr:rowOff>
    </xdr:to>
    <xdr:sp macro="" textlink="">
      <xdr:nvSpPr>
        <xdr:cNvPr id="136" name="楕円 135"/>
        <xdr:cNvSpPr/>
      </xdr:nvSpPr>
      <xdr:spPr bwMode="auto">
        <a:xfrm>
          <a:off x="5600700" y="69076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269398</xdr:rowOff>
    </xdr:from>
    <xdr:ext cx="762000" cy="259045"/>
    <xdr:sp macro="" textlink="">
      <xdr:nvSpPr>
        <xdr:cNvPr id="137" name="人口1人当たり決算額の推移該当値テキスト445"/>
        <xdr:cNvSpPr txBox="1"/>
      </xdr:nvSpPr>
      <xdr:spPr>
        <a:xfrm>
          <a:off x="5740400" y="6879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338208</xdr:rowOff>
    </xdr:from>
    <xdr:to>
      <xdr:col>26</xdr:col>
      <xdr:colOff>101600</xdr:colOff>
      <xdr:row>36</xdr:row>
      <xdr:rowOff>96908</xdr:rowOff>
    </xdr:to>
    <xdr:sp macro="" textlink="">
      <xdr:nvSpPr>
        <xdr:cNvPr id="138" name="楕円 137"/>
        <xdr:cNvSpPr/>
      </xdr:nvSpPr>
      <xdr:spPr bwMode="auto">
        <a:xfrm>
          <a:off x="4953000" y="69485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81685</xdr:rowOff>
    </xdr:from>
    <xdr:ext cx="736600" cy="259045"/>
    <xdr:sp macro="" textlink="">
      <xdr:nvSpPr>
        <xdr:cNvPr id="139" name="テキスト ボックス 138"/>
        <xdr:cNvSpPr txBox="1"/>
      </xdr:nvSpPr>
      <xdr:spPr>
        <a:xfrm>
          <a:off x="4622800" y="70349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63986</xdr:rowOff>
    </xdr:from>
    <xdr:to>
      <xdr:col>22</xdr:col>
      <xdr:colOff>165100</xdr:colOff>
      <xdr:row>36</xdr:row>
      <xdr:rowOff>165586</xdr:rowOff>
    </xdr:to>
    <xdr:sp macro="" textlink="">
      <xdr:nvSpPr>
        <xdr:cNvPr id="140" name="楕円 139"/>
        <xdr:cNvSpPr/>
      </xdr:nvSpPr>
      <xdr:spPr bwMode="auto">
        <a:xfrm>
          <a:off x="4254500" y="70172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150363</xdr:rowOff>
    </xdr:from>
    <xdr:ext cx="762000" cy="259045"/>
    <xdr:sp macro="" textlink="">
      <xdr:nvSpPr>
        <xdr:cNvPr id="141" name="テキスト ボックス 140"/>
        <xdr:cNvSpPr txBox="1"/>
      </xdr:nvSpPr>
      <xdr:spPr>
        <a:xfrm>
          <a:off x="3924300" y="7103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300293</xdr:rowOff>
    </xdr:from>
    <xdr:to>
      <xdr:col>19</xdr:col>
      <xdr:colOff>38100</xdr:colOff>
      <xdr:row>36</xdr:row>
      <xdr:rowOff>58993</xdr:rowOff>
    </xdr:to>
    <xdr:sp macro="" textlink="">
      <xdr:nvSpPr>
        <xdr:cNvPr id="142" name="楕円 141"/>
        <xdr:cNvSpPr/>
      </xdr:nvSpPr>
      <xdr:spPr bwMode="auto">
        <a:xfrm>
          <a:off x="3556000" y="69106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43770</xdr:rowOff>
    </xdr:from>
    <xdr:ext cx="762000" cy="259045"/>
    <xdr:sp macro="" textlink="">
      <xdr:nvSpPr>
        <xdr:cNvPr id="143" name="テキスト ボックス 142"/>
        <xdr:cNvSpPr txBox="1"/>
      </xdr:nvSpPr>
      <xdr:spPr>
        <a:xfrm>
          <a:off x="3225800" y="6997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302416</xdr:rowOff>
    </xdr:from>
    <xdr:to>
      <xdr:col>15</xdr:col>
      <xdr:colOff>101600</xdr:colOff>
      <xdr:row>36</xdr:row>
      <xdr:rowOff>61116</xdr:rowOff>
    </xdr:to>
    <xdr:sp macro="" textlink="">
      <xdr:nvSpPr>
        <xdr:cNvPr id="144" name="楕円 143"/>
        <xdr:cNvSpPr/>
      </xdr:nvSpPr>
      <xdr:spPr bwMode="auto">
        <a:xfrm>
          <a:off x="2857500" y="69127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45893</xdr:rowOff>
    </xdr:from>
    <xdr:ext cx="762000" cy="259045"/>
    <xdr:sp macro="" textlink="">
      <xdr:nvSpPr>
        <xdr:cNvPr id="145" name="テキスト ボックス 144"/>
        <xdr:cNvSpPr txBox="1"/>
      </xdr:nvSpPr>
      <xdr:spPr>
        <a:xfrm>
          <a:off x="2527300" y="6999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福岡県古賀市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59,234
58,260
42.07
29,722,882
28,132,855
1,422,692
12,957,197
15,108,494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105753</xdr:rowOff>
    </xdr:from>
    <xdr:to>
      <xdr:col>24</xdr:col>
      <xdr:colOff>62865</xdr:colOff>
      <xdr:row>38</xdr:row>
      <xdr:rowOff>154483</xdr:rowOff>
    </xdr:to>
    <xdr:cxnSp macro="">
      <xdr:nvCxnSpPr>
        <xdr:cNvPr id="56" name="直線コネクタ 55"/>
        <xdr:cNvCxnSpPr/>
      </xdr:nvCxnSpPr>
      <xdr:spPr>
        <a:xfrm flipV="1">
          <a:off x="4633595" y="5249253"/>
          <a:ext cx="1270" cy="1420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158310</xdr:rowOff>
    </xdr:from>
    <xdr:ext cx="534377" cy="259045"/>
    <xdr:sp macro="" textlink="">
      <xdr:nvSpPr>
        <xdr:cNvPr id="57" name="人件費最小値テキスト"/>
        <xdr:cNvSpPr txBox="1"/>
      </xdr:nvSpPr>
      <xdr:spPr>
        <a:xfrm>
          <a:off x="4686300" y="6673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154483</xdr:rowOff>
    </xdr:from>
    <xdr:to>
      <xdr:col>24</xdr:col>
      <xdr:colOff>152400</xdr:colOff>
      <xdr:row>38</xdr:row>
      <xdr:rowOff>154483</xdr:rowOff>
    </xdr:to>
    <xdr:cxnSp macro="">
      <xdr:nvCxnSpPr>
        <xdr:cNvPr id="58" name="直線コネクタ 57"/>
        <xdr:cNvCxnSpPr/>
      </xdr:nvCxnSpPr>
      <xdr:spPr>
        <a:xfrm>
          <a:off x="4546600" y="6669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52430</xdr:rowOff>
    </xdr:from>
    <xdr:ext cx="599010" cy="259045"/>
    <xdr:sp macro="" textlink="">
      <xdr:nvSpPr>
        <xdr:cNvPr id="59" name="人件費最大値テキスト"/>
        <xdr:cNvSpPr txBox="1"/>
      </xdr:nvSpPr>
      <xdr:spPr>
        <a:xfrm>
          <a:off x="4686300" y="5024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105753</xdr:rowOff>
    </xdr:from>
    <xdr:to>
      <xdr:col>24</xdr:col>
      <xdr:colOff>152400</xdr:colOff>
      <xdr:row>30</xdr:row>
      <xdr:rowOff>105753</xdr:rowOff>
    </xdr:to>
    <xdr:cxnSp macro="">
      <xdr:nvCxnSpPr>
        <xdr:cNvPr id="60" name="直線コネクタ 59"/>
        <xdr:cNvCxnSpPr/>
      </xdr:nvCxnSpPr>
      <xdr:spPr>
        <a:xfrm>
          <a:off x="4546600" y="5249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109677</xdr:rowOff>
    </xdr:from>
    <xdr:to>
      <xdr:col>24</xdr:col>
      <xdr:colOff>63500</xdr:colOff>
      <xdr:row>37</xdr:row>
      <xdr:rowOff>119412</xdr:rowOff>
    </xdr:to>
    <xdr:cxnSp macro="">
      <xdr:nvCxnSpPr>
        <xdr:cNvPr id="61" name="直線コネクタ 60"/>
        <xdr:cNvCxnSpPr/>
      </xdr:nvCxnSpPr>
      <xdr:spPr>
        <a:xfrm flipV="1">
          <a:off x="3797300" y="6453327"/>
          <a:ext cx="838200" cy="9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48607</xdr:rowOff>
    </xdr:from>
    <xdr:ext cx="534377" cy="259045"/>
    <xdr:sp macro="" textlink="">
      <xdr:nvSpPr>
        <xdr:cNvPr id="62" name="人件費平均値テキスト"/>
        <xdr:cNvSpPr txBox="1"/>
      </xdr:nvSpPr>
      <xdr:spPr>
        <a:xfrm>
          <a:off x="4686300" y="60493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25730</xdr:rowOff>
    </xdr:from>
    <xdr:to>
      <xdr:col>24</xdr:col>
      <xdr:colOff>114300</xdr:colOff>
      <xdr:row>36</xdr:row>
      <xdr:rowOff>127330</xdr:rowOff>
    </xdr:to>
    <xdr:sp macro="" textlink="">
      <xdr:nvSpPr>
        <xdr:cNvPr id="63" name="フローチャート: 判断 62"/>
        <xdr:cNvSpPr/>
      </xdr:nvSpPr>
      <xdr:spPr>
        <a:xfrm>
          <a:off x="4584700" y="6197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119412</xdr:rowOff>
    </xdr:from>
    <xdr:to>
      <xdr:col>19</xdr:col>
      <xdr:colOff>177800</xdr:colOff>
      <xdr:row>37</xdr:row>
      <xdr:rowOff>147282</xdr:rowOff>
    </xdr:to>
    <xdr:cxnSp macro="">
      <xdr:nvCxnSpPr>
        <xdr:cNvPr id="64" name="直線コネクタ 63"/>
        <xdr:cNvCxnSpPr/>
      </xdr:nvCxnSpPr>
      <xdr:spPr>
        <a:xfrm flipV="1">
          <a:off x="2908300" y="6463062"/>
          <a:ext cx="889000" cy="27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31274</xdr:rowOff>
    </xdr:from>
    <xdr:to>
      <xdr:col>20</xdr:col>
      <xdr:colOff>38100</xdr:colOff>
      <xdr:row>36</xdr:row>
      <xdr:rowOff>132874</xdr:rowOff>
    </xdr:to>
    <xdr:sp macro="" textlink="">
      <xdr:nvSpPr>
        <xdr:cNvPr id="65" name="フローチャート: 判断 64"/>
        <xdr:cNvSpPr/>
      </xdr:nvSpPr>
      <xdr:spPr>
        <a:xfrm>
          <a:off x="3746500" y="6203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149401</xdr:rowOff>
    </xdr:from>
    <xdr:ext cx="534377" cy="259045"/>
    <xdr:sp macro="" textlink="">
      <xdr:nvSpPr>
        <xdr:cNvPr id="66" name="テキスト ボックス 65"/>
        <xdr:cNvSpPr txBox="1"/>
      </xdr:nvSpPr>
      <xdr:spPr>
        <a:xfrm>
          <a:off x="3530111" y="5978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147282</xdr:rowOff>
    </xdr:from>
    <xdr:to>
      <xdr:col>15</xdr:col>
      <xdr:colOff>50800</xdr:colOff>
      <xdr:row>38</xdr:row>
      <xdr:rowOff>66872</xdr:rowOff>
    </xdr:to>
    <xdr:cxnSp macro="">
      <xdr:nvCxnSpPr>
        <xdr:cNvPr id="67" name="直線コネクタ 66"/>
        <xdr:cNvCxnSpPr/>
      </xdr:nvCxnSpPr>
      <xdr:spPr>
        <a:xfrm flipV="1">
          <a:off x="2019300" y="6490932"/>
          <a:ext cx="889000" cy="91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63868</xdr:rowOff>
    </xdr:from>
    <xdr:to>
      <xdr:col>15</xdr:col>
      <xdr:colOff>101600</xdr:colOff>
      <xdr:row>36</xdr:row>
      <xdr:rowOff>165468</xdr:rowOff>
    </xdr:to>
    <xdr:sp macro="" textlink="">
      <xdr:nvSpPr>
        <xdr:cNvPr id="68" name="フローチャート: 判断 67"/>
        <xdr:cNvSpPr/>
      </xdr:nvSpPr>
      <xdr:spPr>
        <a:xfrm>
          <a:off x="2857500" y="623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10545</xdr:rowOff>
    </xdr:from>
    <xdr:ext cx="534377" cy="259045"/>
    <xdr:sp macro="" textlink="">
      <xdr:nvSpPr>
        <xdr:cNvPr id="69" name="テキスト ボックス 68"/>
        <xdr:cNvSpPr txBox="1"/>
      </xdr:nvSpPr>
      <xdr:spPr>
        <a:xfrm>
          <a:off x="2641111" y="6011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59004</xdr:rowOff>
    </xdr:from>
    <xdr:to>
      <xdr:col>10</xdr:col>
      <xdr:colOff>114300</xdr:colOff>
      <xdr:row>38</xdr:row>
      <xdr:rowOff>66872</xdr:rowOff>
    </xdr:to>
    <xdr:cxnSp macro="">
      <xdr:nvCxnSpPr>
        <xdr:cNvPr id="70" name="直線コネクタ 69"/>
        <xdr:cNvCxnSpPr/>
      </xdr:nvCxnSpPr>
      <xdr:spPr>
        <a:xfrm>
          <a:off x="1130300" y="6574104"/>
          <a:ext cx="889000" cy="7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169786</xdr:rowOff>
    </xdr:from>
    <xdr:to>
      <xdr:col>10</xdr:col>
      <xdr:colOff>165100</xdr:colOff>
      <xdr:row>37</xdr:row>
      <xdr:rowOff>99936</xdr:rowOff>
    </xdr:to>
    <xdr:sp macro="" textlink="">
      <xdr:nvSpPr>
        <xdr:cNvPr id="71" name="フローチャート: 判断 70"/>
        <xdr:cNvSpPr/>
      </xdr:nvSpPr>
      <xdr:spPr>
        <a:xfrm>
          <a:off x="1968500" y="634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116463</xdr:rowOff>
    </xdr:from>
    <xdr:ext cx="534377" cy="259045"/>
    <xdr:sp macro="" textlink="">
      <xdr:nvSpPr>
        <xdr:cNvPr id="72" name="テキスト ボックス 71"/>
        <xdr:cNvSpPr txBox="1"/>
      </xdr:nvSpPr>
      <xdr:spPr>
        <a:xfrm>
          <a:off x="1752111" y="6117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9938</xdr:rowOff>
    </xdr:from>
    <xdr:to>
      <xdr:col>6</xdr:col>
      <xdr:colOff>38100</xdr:colOff>
      <xdr:row>37</xdr:row>
      <xdr:rowOff>111538</xdr:rowOff>
    </xdr:to>
    <xdr:sp macro="" textlink="">
      <xdr:nvSpPr>
        <xdr:cNvPr id="73" name="フローチャート: 判断 72"/>
        <xdr:cNvSpPr/>
      </xdr:nvSpPr>
      <xdr:spPr>
        <a:xfrm>
          <a:off x="1079500" y="635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128065</xdr:rowOff>
    </xdr:from>
    <xdr:ext cx="534377" cy="259045"/>
    <xdr:sp macro="" textlink="">
      <xdr:nvSpPr>
        <xdr:cNvPr id="74" name="テキスト ボックス 73"/>
        <xdr:cNvSpPr txBox="1"/>
      </xdr:nvSpPr>
      <xdr:spPr>
        <a:xfrm>
          <a:off x="863111" y="6128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58877</xdr:rowOff>
    </xdr:from>
    <xdr:to>
      <xdr:col>24</xdr:col>
      <xdr:colOff>114300</xdr:colOff>
      <xdr:row>37</xdr:row>
      <xdr:rowOff>160477</xdr:rowOff>
    </xdr:to>
    <xdr:sp macro="" textlink="">
      <xdr:nvSpPr>
        <xdr:cNvPr id="80" name="楕円 79"/>
        <xdr:cNvSpPr/>
      </xdr:nvSpPr>
      <xdr:spPr>
        <a:xfrm>
          <a:off x="4584700" y="6402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37304</xdr:rowOff>
    </xdr:from>
    <xdr:ext cx="534377" cy="259045"/>
    <xdr:sp macro="" textlink="">
      <xdr:nvSpPr>
        <xdr:cNvPr id="81" name="人件費該当値テキスト"/>
        <xdr:cNvSpPr txBox="1"/>
      </xdr:nvSpPr>
      <xdr:spPr>
        <a:xfrm>
          <a:off x="4686300" y="6380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68612</xdr:rowOff>
    </xdr:from>
    <xdr:to>
      <xdr:col>20</xdr:col>
      <xdr:colOff>38100</xdr:colOff>
      <xdr:row>37</xdr:row>
      <xdr:rowOff>170211</xdr:rowOff>
    </xdr:to>
    <xdr:sp macro="" textlink="">
      <xdr:nvSpPr>
        <xdr:cNvPr id="82" name="楕円 81"/>
        <xdr:cNvSpPr/>
      </xdr:nvSpPr>
      <xdr:spPr>
        <a:xfrm>
          <a:off x="3746500" y="641226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161339</xdr:rowOff>
    </xdr:from>
    <xdr:ext cx="534377" cy="259045"/>
    <xdr:sp macro="" textlink="">
      <xdr:nvSpPr>
        <xdr:cNvPr id="83" name="テキスト ボックス 82"/>
        <xdr:cNvSpPr txBox="1"/>
      </xdr:nvSpPr>
      <xdr:spPr>
        <a:xfrm>
          <a:off x="3530111" y="6504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96482</xdr:rowOff>
    </xdr:from>
    <xdr:to>
      <xdr:col>15</xdr:col>
      <xdr:colOff>101600</xdr:colOff>
      <xdr:row>38</xdr:row>
      <xdr:rowOff>26632</xdr:rowOff>
    </xdr:to>
    <xdr:sp macro="" textlink="">
      <xdr:nvSpPr>
        <xdr:cNvPr id="84" name="楕円 83"/>
        <xdr:cNvSpPr/>
      </xdr:nvSpPr>
      <xdr:spPr>
        <a:xfrm>
          <a:off x="2857500" y="644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17759</xdr:rowOff>
    </xdr:from>
    <xdr:ext cx="534377" cy="259045"/>
    <xdr:sp macro="" textlink="">
      <xdr:nvSpPr>
        <xdr:cNvPr id="85" name="テキスト ボックス 84"/>
        <xdr:cNvSpPr txBox="1"/>
      </xdr:nvSpPr>
      <xdr:spPr>
        <a:xfrm>
          <a:off x="2641111" y="6532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16072</xdr:rowOff>
    </xdr:from>
    <xdr:to>
      <xdr:col>10</xdr:col>
      <xdr:colOff>165100</xdr:colOff>
      <xdr:row>38</xdr:row>
      <xdr:rowOff>117672</xdr:rowOff>
    </xdr:to>
    <xdr:sp macro="" textlink="">
      <xdr:nvSpPr>
        <xdr:cNvPr id="86" name="楕円 85"/>
        <xdr:cNvSpPr/>
      </xdr:nvSpPr>
      <xdr:spPr>
        <a:xfrm>
          <a:off x="1968500" y="6531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108799</xdr:rowOff>
    </xdr:from>
    <xdr:ext cx="534377" cy="259045"/>
    <xdr:sp macro="" textlink="">
      <xdr:nvSpPr>
        <xdr:cNvPr id="87" name="テキスト ボックス 86"/>
        <xdr:cNvSpPr txBox="1"/>
      </xdr:nvSpPr>
      <xdr:spPr>
        <a:xfrm>
          <a:off x="1752111" y="6623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8204</xdr:rowOff>
    </xdr:from>
    <xdr:to>
      <xdr:col>6</xdr:col>
      <xdr:colOff>38100</xdr:colOff>
      <xdr:row>38</xdr:row>
      <xdr:rowOff>109804</xdr:rowOff>
    </xdr:to>
    <xdr:sp macro="" textlink="">
      <xdr:nvSpPr>
        <xdr:cNvPr id="88" name="楕円 87"/>
        <xdr:cNvSpPr/>
      </xdr:nvSpPr>
      <xdr:spPr>
        <a:xfrm>
          <a:off x="1079500" y="6523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100931</xdr:rowOff>
    </xdr:from>
    <xdr:ext cx="534377" cy="259045"/>
    <xdr:sp macro="" textlink="">
      <xdr:nvSpPr>
        <xdr:cNvPr id="89" name="テキスト ボックス 88"/>
        <xdr:cNvSpPr txBox="1"/>
      </xdr:nvSpPr>
      <xdr:spPr>
        <a:xfrm>
          <a:off x="863111" y="6616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41783</xdr:rowOff>
    </xdr:from>
    <xdr:to>
      <xdr:col>24</xdr:col>
      <xdr:colOff>62865</xdr:colOff>
      <xdr:row>58</xdr:row>
      <xdr:rowOff>105508</xdr:rowOff>
    </xdr:to>
    <xdr:cxnSp macro="">
      <xdr:nvCxnSpPr>
        <xdr:cNvPr id="116" name="直線コネクタ 115"/>
        <xdr:cNvCxnSpPr/>
      </xdr:nvCxnSpPr>
      <xdr:spPr>
        <a:xfrm flipV="1">
          <a:off x="4633595" y="8785733"/>
          <a:ext cx="1270" cy="1263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109335</xdr:rowOff>
    </xdr:from>
    <xdr:ext cx="534377" cy="259045"/>
    <xdr:sp macro="" textlink="">
      <xdr:nvSpPr>
        <xdr:cNvPr id="117" name="物件費最小値テキスト"/>
        <xdr:cNvSpPr txBox="1"/>
      </xdr:nvSpPr>
      <xdr:spPr>
        <a:xfrm>
          <a:off x="4686300" y="10053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105508</xdr:rowOff>
    </xdr:from>
    <xdr:to>
      <xdr:col>24</xdr:col>
      <xdr:colOff>152400</xdr:colOff>
      <xdr:row>58</xdr:row>
      <xdr:rowOff>105508</xdr:rowOff>
    </xdr:to>
    <xdr:cxnSp macro="">
      <xdr:nvCxnSpPr>
        <xdr:cNvPr id="118" name="直線コネクタ 117"/>
        <xdr:cNvCxnSpPr/>
      </xdr:nvCxnSpPr>
      <xdr:spPr>
        <a:xfrm>
          <a:off x="4546600" y="10049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159910</xdr:rowOff>
    </xdr:from>
    <xdr:ext cx="599010" cy="259045"/>
    <xdr:sp macro="" textlink="">
      <xdr:nvSpPr>
        <xdr:cNvPr id="119" name="物件費最大値テキスト"/>
        <xdr:cNvSpPr txBox="1"/>
      </xdr:nvSpPr>
      <xdr:spPr>
        <a:xfrm>
          <a:off x="4686300" y="8560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41783</xdr:rowOff>
    </xdr:from>
    <xdr:to>
      <xdr:col>24</xdr:col>
      <xdr:colOff>152400</xdr:colOff>
      <xdr:row>51</xdr:row>
      <xdr:rowOff>41783</xdr:rowOff>
    </xdr:to>
    <xdr:cxnSp macro="">
      <xdr:nvCxnSpPr>
        <xdr:cNvPr id="120" name="直線コネクタ 119"/>
        <xdr:cNvCxnSpPr/>
      </xdr:nvCxnSpPr>
      <xdr:spPr>
        <a:xfrm>
          <a:off x="4546600" y="8785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94492</xdr:rowOff>
    </xdr:from>
    <xdr:to>
      <xdr:col>24</xdr:col>
      <xdr:colOff>63500</xdr:colOff>
      <xdr:row>58</xdr:row>
      <xdr:rowOff>14253</xdr:rowOff>
    </xdr:to>
    <xdr:cxnSp macro="">
      <xdr:nvCxnSpPr>
        <xdr:cNvPr id="121" name="直線コネクタ 120"/>
        <xdr:cNvCxnSpPr/>
      </xdr:nvCxnSpPr>
      <xdr:spPr>
        <a:xfrm flipV="1">
          <a:off x="3797300" y="9867142"/>
          <a:ext cx="838200" cy="91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154329</xdr:rowOff>
    </xdr:from>
    <xdr:ext cx="534377" cy="259045"/>
    <xdr:sp macro="" textlink="">
      <xdr:nvSpPr>
        <xdr:cNvPr id="122" name="物件費平均値テキスト"/>
        <xdr:cNvSpPr txBox="1"/>
      </xdr:nvSpPr>
      <xdr:spPr>
        <a:xfrm>
          <a:off x="4686300" y="95840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131452</xdr:rowOff>
    </xdr:from>
    <xdr:to>
      <xdr:col>24</xdr:col>
      <xdr:colOff>114300</xdr:colOff>
      <xdr:row>57</xdr:row>
      <xdr:rowOff>61602</xdr:rowOff>
    </xdr:to>
    <xdr:sp macro="" textlink="">
      <xdr:nvSpPr>
        <xdr:cNvPr id="123" name="フローチャート: 判断 122"/>
        <xdr:cNvSpPr/>
      </xdr:nvSpPr>
      <xdr:spPr>
        <a:xfrm>
          <a:off x="4584700" y="9732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14253</xdr:rowOff>
    </xdr:from>
    <xdr:to>
      <xdr:col>19</xdr:col>
      <xdr:colOff>177800</xdr:colOff>
      <xdr:row>58</xdr:row>
      <xdr:rowOff>38822</xdr:rowOff>
    </xdr:to>
    <xdr:cxnSp macro="">
      <xdr:nvCxnSpPr>
        <xdr:cNvPr id="124" name="直線コネクタ 123"/>
        <xdr:cNvCxnSpPr/>
      </xdr:nvCxnSpPr>
      <xdr:spPr>
        <a:xfrm flipV="1">
          <a:off x="2908300" y="9958353"/>
          <a:ext cx="889000" cy="24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846</xdr:rowOff>
    </xdr:from>
    <xdr:to>
      <xdr:col>20</xdr:col>
      <xdr:colOff>38100</xdr:colOff>
      <xdr:row>57</xdr:row>
      <xdr:rowOff>102446</xdr:rowOff>
    </xdr:to>
    <xdr:sp macro="" textlink="">
      <xdr:nvSpPr>
        <xdr:cNvPr id="125" name="フローチャート: 判断 124"/>
        <xdr:cNvSpPr/>
      </xdr:nvSpPr>
      <xdr:spPr>
        <a:xfrm>
          <a:off x="3746500" y="9773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118973</xdr:rowOff>
    </xdr:from>
    <xdr:ext cx="534377" cy="259045"/>
    <xdr:sp macro="" textlink="">
      <xdr:nvSpPr>
        <xdr:cNvPr id="126" name="テキスト ボックス 125"/>
        <xdr:cNvSpPr txBox="1"/>
      </xdr:nvSpPr>
      <xdr:spPr>
        <a:xfrm>
          <a:off x="3530111" y="9548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38822</xdr:rowOff>
    </xdr:from>
    <xdr:to>
      <xdr:col>15</xdr:col>
      <xdr:colOff>50800</xdr:colOff>
      <xdr:row>58</xdr:row>
      <xdr:rowOff>48391</xdr:rowOff>
    </xdr:to>
    <xdr:cxnSp macro="">
      <xdr:nvCxnSpPr>
        <xdr:cNvPr id="127" name="直線コネクタ 126"/>
        <xdr:cNvCxnSpPr/>
      </xdr:nvCxnSpPr>
      <xdr:spPr>
        <a:xfrm flipV="1">
          <a:off x="2019300" y="9982922"/>
          <a:ext cx="889000" cy="9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72299</xdr:rowOff>
    </xdr:from>
    <xdr:to>
      <xdr:col>15</xdr:col>
      <xdr:colOff>101600</xdr:colOff>
      <xdr:row>58</xdr:row>
      <xdr:rowOff>2449</xdr:rowOff>
    </xdr:to>
    <xdr:sp macro="" textlink="">
      <xdr:nvSpPr>
        <xdr:cNvPr id="128" name="フローチャート: 判断 127"/>
        <xdr:cNvSpPr/>
      </xdr:nvSpPr>
      <xdr:spPr>
        <a:xfrm>
          <a:off x="2857500" y="9844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18976</xdr:rowOff>
    </xdr:from>
    <xdr:ext cx="534377" cy="259045"/>
    <xdr:sp macro="" textlink="">
      <xdr:nvSpPr>
        <xdr:cNvPr id="129" name="テキスト ボックス 128"/>
        <xdr:cNvSpPr txBox="1"/>
      </xdr:nvSpPr>
      <xdr:spPr>
        <a:xfrm>
          <a:off x="2641111" y="9620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23430</xdr:rowOff>
    </xdr:from>
    <xdr:to>
      <xdr:col>10</xdr:col>
      <xdr:colOff>114300</xdr:colOff>
      <xdr:row>58</xdr:row>
      <xdr:rowOff>48391</xdr:rowOff>
    </xdr:to>
    <xdr:cxnSp macro="">
      <xdr:nvCxnSpPr>
        <xdr:cNvPr id="130" name="直線コネクタ 129"/>
        <xdr:cNvCxnSpPr/>
      </xdr:nvCxnSpPr>
      <xdr:spPr>
        <a:xfrm>
          <a:off x="1130300" y="9967530"/>
          <a:ext cx="889000" cy="24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124692</xdr:rowOff>
    </xdr:from>
    <xdr:to>
      <xdr:col>10</xdr:col>
      <xdr:colOff>165100</xdr:colOff>
      <xdr:row>58</xdr:row>
      <xdr:rowOff>54842</xdr:rowOff>
    </xdr:to>
    <xdr:sp macro="" textlink="">
      <xdr:nvSpPr>
        <xdr:cNvPr id="131" name="フローチャート: 判断 130"/>
        <xdr:cNvSpPr/>
      </xdr:nvSpPr>
      <xdr:spPr>
        <a:xfrm>
          <a:off x="1968500" y="9897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71369</xdr:rowOff>
    </xdr:from>
    <xdr:ext cx="534377" cy="259045"/>
    <xdr:sp macro="" textlink="">
      <xdr:nvSpPr>
        <xdr:cNvPr id="132" name="テキスト ボックス 131"/>
        <xdr:cNvSpPr txBox="1"/>
      </xdr:nvSpPr>
      <xdr:spPr>
        <a:xfrm>
          <a:off x="1752111" y="9672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157197</xdr:rowOff>
    </xdr:from>
    <xdr:to>
      <xdr:col>6</xdr:col>
      <xdr:colOff>38100</xdr:colOff>
      <xdr:row>58</xdr:row>
      <xdr:rowOff>87347</xdr:rowOff>
    </xdr:to>
    <xdr:sp macro="" textlink="">
      <xdr:nvSpPr>
        <xdr:cNvPr id="133" name="フローチャート: 判断 132"/>
        <xdr:cNvSpPr/>
      </xdr:nvSpPr>
      <xdr:spPr>
        <a:xfrm>
          <a:off x="1079500" y="9929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78474</xdr:rowOff>
    </xdr:from>
    <xdr:ext cx="534377" cy="259045"/>
    <xdr:sp macro="" textlink="">
      <xdr:nvSpPr>
        <xdr:cNvPr id="134" name="テキスト ボックス 133"/>
        <xdr:cNvSpPr txBox="1"/>
      </xdr:nvSpPr>
      <xdr:spPr>
        <a:xfrm>
          <a:off x="863111" y="10022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43692</xdr:rowOff>
    </xdr:from>
    <xdr:to>
      <xdr:col>24</xdr:col>
      <xdr:colOff>114300</xdr:colOff>
      <xdr:row>57</xdr:row>
      <xdr:rowOff>145292</xdr:rowOff>
    </xdr:to>
    <xdr:sp macro="" textlink="">
      <xdr:nvSpPr>
        <xdr:cNvPr id="140" name="楕円 139"/>
        <xdr:cNvSpPr/>
      </xdr:nvSpPr>
      <xdr:spPr>
        <a:xfrm>
          <a:off x="4584700" y="9816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22119</xdr:rowOff>
    </xdr:from>
    <xdr:ext cx="534377" cy="259045"/>
    <xdr:sp macro="" textlink="">
      <xdr:nvSpPr>
        <xdr:cNvPr id="141" name="物件費該当値テキスト"/>
        <xdr:cNvSpPr txBox="1"/>
      </xdr:nvSpPr>
      <xdr:spPr>
        <a:xfrm>
          <a:off x="4686300" y="9794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134903</xdr:rowOff>
    </xdr:from>
    <xdr:to>
      <xdr:col>20</xdr:col>
      <xdr:colOff>38100</xdr:colOff>
      <xdr:row>58</xdr:row>
      <xdr:rowOff>65053</xdr:rowOff>
    </xdr:to>
    <xdr:sp macro="" textlink="">
      <xdr:nvSpPr>
        <xdr:cNvPr id="142" name="楕円 141"/>
        <xdr:cNvSpPr/>
      </xdr:nvSpPr>
      <xdr:spPr>
        <a:xfrm>
          <a:off x="3746500" y="9907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56180</xdr:rowOff>
    </xdr:from>
    <xdr:ext cx="534377" cy="259045"/>
    <xdr:sp macro="" textlink="">
      <xdr:nvSpPr>
        <xdr:cNvPr id="143" name="テキスト ボックス 142"/>
        <xdr:cNvSpPr txBox="1"/>
      </xdr:nvSpPr>
      <xdr:spPr>
        <a:xfrm>
          <a:off x="3530111" y="10000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159472</xdr:rowOff>
    </xdr:from>
    <xdr:to>
      <xdr:col>15</xdr:col>
      <xdr:colOff>101600</xdr:colOff>
      <xdr:row>58</xdr:row>
      <xdr:rowOff>89622</xdr:rowOff>
    </xdr:to>
    <xdr:sp macro="" textlink="">
      <xdr:nvSpPr>
        <xdr:cNvPr id="144" name="楕円 143"/>
        <xdr:cNvSpPr/>
      </xdr:nvSpPr>
      <xdr:spPr>
        <a:xfrm>
          <a:off x="2857500" y="9932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80749</xdr:rowOff>
    </xdr:from>
    <xdr:ext cx="534377" cy="259045"/>
    <xdr:sp macro="" textlink="">
      <xdr:nvSpPr>
        <xdr:cNvPr id="145" name="テキスト ボックス 144"/>
        <xdr:cNvSpPr txBox="1"/>
      </xdr:nvSpPr>
      <xdr:spPr>
        <a:xfrm>
          <a:off x="2641111" y="10024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169041</xdr:rowOff>
    </xdr:from>
    <xdr:to>
      <xdr:col>10</xdr:col>
      <xdr:colOff>165100</xdr:colOff>
      <xdr:row>58</xdr:row>
      <xdr:rowOff>99191</xdr:rowOff>
    </xdr:to>
    <xdr:sp macro="" textlink="">
      <xdr:nvSpPr>
        <xdr:cNvPr id="146" name="楕円 145"/>
        <xdr:cNvSpPr/>
      </xdr:nvSpPr>
      <xdr:spPr>
        <a:xfrm>
          <a:off x="1968500" y="9941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90318</xdr:rowOff>
    </xdr:from>
    <xdr:ext cx="534377" cy="259045"/>
    <xdr:sp macro="" textlink="">
      <xdr:nvSpPr>
        <xdr:cNvPr id="147" name="テキスト ボックス 146"/>
        <xdr:cNvSpPr txBox="1"/>
      </xdr:nvSpPr>
      <xdr:spPr>
        <a:xfrm>
          <a:off x="1752111" y="10034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144080</xdr:rowOff>
    </xdr:from>
    <xdr:to>
      <xdr:col>6</xdr:col>
      <xdr:colOff>38100</xdr:colOff>
      <xdr:row>58</xdr:row>
      <xdr:rowOff>74230</xdr:rowOff>
    </xdr:to>
    <xdr:sp macro="" textlink="">
      <xdr:nvSpPr>
        <xdr:cNvPr id="148" name="楕円 147"/>
        <xdr:cNvSpPr/>
      </xdr:nvSpPr>
      <xdr:spPr>
        <a:xfrm>
          <a:off x="1079500" y="991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90757</xdr:rowOff>
    </xdr:from>
    <xdr:ext cx="534377" cy="259045"/>
    <xdr:sp macro="" textlink="">
      <xdr:nvSpPr>
        <xdr:cNvPr id="149" name="テキスト ボックス 148"/>
        <xdr:cNvSpPr txBox="1"/>
      </xdr:nvSpPr>
      <xdr:spPr>
        <a:xfrm>
          <a:off x="863111" y="9691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3" name="テキスト ボックス 162"/>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5" name="テキスト ボックス 164"/>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7" name="テキスト ボックス 166"/>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148196</xdr:rowOff>
    </xdr:from>
    <xdr:to>
      <xdr:col>24</xdr:col>
      <xdr:colOff>62865</xdr:colOff>
      <xdr:row>79</xdr:row>
      <xdr:rowOff>27115</xdr:rowOff>
    </xdr:to>
    <xdr:cxnSp macro="">
      <xdr:nvCxnSpPr>
        <xdr:cNvPr id="173" name="直線コネクタ 172"/>
        <xdr:cNvCxnSpPr/>
      </xdr:nvCxnSpPr>
      <xdr:spPr>
        <a:xfrm flipV="1">
          <a:off x="4633595" y="12149696"/>
          <a:ext cx="1270" cy="1421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30942</xdr:rowOff>
    </xdr:from>
    <xdr:ext cx="378565" cy="259045"/>
    <xdr:sp macro="" textlink="">
      <xdr:nvSpPr>
        <xdr:cNvPr id="174" name="維持補修費最小値テキスト"/>
        <xdr:cNvSpPr txBox="1"/>
      </xdr:nvSpPr>
      <xdr:spPr>
        <a:xfrm>
          <a:off x="4686300" y="135754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27115</xdr:rowOff>
    </xdr:from>
    <xdr:to>
      <xdr:col>24</xdr:col>
      <xdr:colOff>152400</xdr:colOff>
      <xdr:row>79</xdr:row>
      <xdr:rowOff>27115</xdr:rowOff>
    </xdr:to>
    <xdr:cxnSp macro="">
      <xdr:nvCxnSpPr>
        <xdr:cNvPr id="175" name="直線コネクタ 174"/>
        <xdr:cNvCxnSpPr/>
      </xdr:nvCxnSpPr>
      <xdr:spPr>
        <a:xfrm>
          <a:off x="4546600" y="13571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94873</xdr:rowOff>
    </xdr:from>
    <xdr:ext cx="534377" cy="259045"/>
    <xdr:sp macro="" textlink="">
      <xdr:nvSpPr>
        <xdr:cNvPr id="176" name="維持補修費最大値テキスト"/>
        <xdr:cNvSpPr txBox="1"/>
      </xdr:nvSpPr>
      <xdr:spPr>
        <a:xfrm>
          <a:off x="4686300" y="11924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148196</xdr:rowOff>
    </xdr:from>
    <xdr:to>
      <xdr:col>24</xdr:col>
      <xdr:colOff>152400</xdr:colOff>
      <xdr:row>70</xdr:row>
      <xdr:rowOff>148196</xdr:rowOff>
    </xdr:to>
    <xdr:cxnSp macro="">
      <xdr:nvCxnSpPr>
        <xdr:cNvPr id="177" name="直線コネクタ 176"/>
        <xdr:cNvCxnSpPr/>
      </xdr:nvCxnSpPr>
      <xdr:spPr>
        <a:xfrm>
          <a:off x="4546600" y="12149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52299</xdr:rowOff>
    </xdr:from>
    <xdr:to>
      <xdr:col>24</xdr:col>
      <xdr:colOff>63500</xdr:colOff>
      <xdr:row>78</xdr:row>
      <xdr:rowOff>69786</xdr:rowOff>
    </xdr:to>
    <xdr:cxnSp macro="">
      <xdr:nvCxnSpPr>
        <xdr:cNvPr id="178" name="直線コネクタ 177"/>
        <xdr:cNvCxnSpPr/>
      </xdr:nvCxnSpPr>
      <xdr:spPr>
        <a:xfrm>
          <a:off x="3797300" y="13425399"/>
          <a:ext cx="838200" cy="17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23310</xdr:rowOff>
    </xdr:from>
    <xdr:ext cx="469744" cy="259045"/>
    <xdr:sp macro="" textlink="">
      <xdr:nvSpPr>
        <xdr:cNvPr id="179" name="維持補修費平均値テキスト"/>
        <xdr:cNvSpPr txBox="1"/>
      </xdr:nvSpPr>
      <xdr:spPr>
        <a:xfrm>
          <a:off x="4686300" y="132249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433</xdr:rowOff>
    </xdr:from>
    <xdr:to>
      <xdr:col>24</xdr:col>
      <xdr:colOff>114300</xdr:colOff>
      <xdr:row>78</xdr:row>
      <xdr:rowOff>102033</xdr:rowOff>
    </xdr:to>
    <xdr:sp macro="" textlink="">
      <xdr:nvSpPr>
        <xdr:cNvPr id="180" name="フローチャート: 判断 179"/>
        <xdr:cNvSpPr/>
      </xdr:nvSpPr>
      <xdr:spPr>
        <a:xfrm>
          <a:off x="4584700" y="1337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52299</xdr:rowOff>
    </xdr:from>
    <xdr:to>
      <xdr:col>19</xdr:col>
      <xdr:colOff>177800</xdr:colOff>
      <xdr:row>78</xdr:row>
      <xdr:rowOff>59500</xdr:rowOff>
    </xdr:to>
    <xdr:cxnSp macro="">
      <xdr:nvCxnSpPr>
        <xdr:cNvPr id="181" name="直線コネクタ 180"/>
        <xdr:cNvCxnSpPr/>
      </xdr:nvCxnSpPr>
      <xdr:spPr>
        <a:xfrm flipV="1">
          <a:off x="2908300" y="13425399"/>
          <a:ext cx="889000" cy="7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171386</xdr:rowOff>
    </xdr:from>
    <xdr:to>
      <xdr:col>20</xdr:col>
      <xdr:colOff>38100</xdr:colOff>
      <xdr:row>78</xdr:row>
      <xdr:rowOff>101536</xdr:rowOff>
    </xdr:to>
    <xdr:sp macro="" textlink="">
      <xdr:nvSpPr>
        <xdr:cNvPr id="182" name="フローチャート: 判断 181"/>
        <xdr:cNvSpPr/>
      </xdr:nvSpPr>
      <xdr:spPr>
        <a:xfrm>
          <a:off x="3746500" y="13373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118063</xdr:rowOff>
    </xdr:from>
    <xdr:ext cx="469744" cy="259045"/>
    <xdr:sp macro="" textlink="">
      <xdr:nvSpPr>
        <xdr:cNvPr id="183" name="テキスト ボックス 182"/>
        <xdr:cNvSpPr txBox="1"/>
      </xdr:nvSpPr>
      <xdr:spPr>
        <a:xfrm>
          <a:off x="3562428" y="13148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59500</xdr:rowOff>
    </xdr:from>
    <xdr:to>
      <xdr:col>15</xdr:col>
      <xdr:colOff>50800</xdr:colOff>
      <xdr:row>78</xdr:row>
      <xdr:rowOff>69786</xdr:rowOff>
    </xdr:to>
    <xdr:cxnSp macro="">
      <xdr:nvCxnSpPr>
        <xdr:cNvPr id="184" name="直線コネクタ 183"/>
        <xdr:cNvCxnSpPr/>
      </xdr:nvCxnSpPr>
      <xdr:spPr>
        <a:xfrm flipV="1">
          <a:off x="2019300" y="13432600"/>
          <a:ext cx="889000" cy="10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167920</xdr:rowOff>
    </xdr:from>
    <xdr:to>
      <xdr:col>15</xdr:col>
      <xdr:colOff>101600</xdr:colOff>
      <xdr:row>78</xdr:row>
      <xdr:rowOff>98070</xdr:rowOff>
    </xdr:to>
    <xdr:sp macro="" textlink="">
      <xdr:nvSpPr>
        <xdr:cNvPr id="185" name="フローチャート: 判断 184"/>
        <xdr:cNvSpPr/>
      </xdr:nvSpPr>
      <xdr:spPr>
        <a:xfrm>
          <a:off x="2857500" y="13369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114597</xdr:rowOff>
    </xdr:from>
    <xdr:ext cx="469744" cy="259045"/>
    <xdr:sp macro="" textlink="">
      <xdr:nvSpPr>
        <xdr:cNvPr id="186" name="テキスト ボックス 185"/>
        <xdr:cNvSpPr txBox="1"/>
      </xdr:nvSpPr>
      <xdr:spPr>
        <a:xfrm>
          <a:off x="2673428" y="13144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69786</xdr:rowOff>
    </xdr:from>
    <xdr:to>
      <xdr:col>10</xdr:col>
      <xdr:colOff>114300</xdr:colOff>
      <xdr:row>78</xdr:row>
      <xdr:rowOff>80417</xdr:rowOff>
    </xdr:to>
    <xdr:cxnSp macro="">
      <xdr:nvCxnSpPr>
        <xdr:cNvPr id="187" name="直線コネクタ 186"/>
        <xdr:cNvCxnSpPr/>
      </xdr:nvCxnSpPr>
      <xdr:spPr>
        <a:xfrm flipV="1">
          <a:off x="1130300" y="13442886"/>
          <a:ext cx="889000" cy="10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24168</xdr:rowOff>
    </xdr:from>
    <xdr:to>
      <xdr:col>10</xdr:col>
      <xdr:colOff>165100</xdr:colOff>
      <xdr:row>78</xdr:row>
      <xdr:rowOff>125768</xdr:rowOff>
    </xdr:to>
    <xdr:sp macro="" textlink="">
      <xdr:nvSpPr>
        <xdr:cNvPr id="188" name="フローチャート: 判断 187"/>
        <xdr:cNvSpPr/>
      </xdr:nvSpPr>
      <xdr:spPr>
        <a:xfrm>
          <a:off x="1968500" y="13397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116895</xdr:rowOff>
    </xdr:from>
    <xdr:ext cx="469744" cy="259045"/>
    <xdr:sp macro="" textlink="">
      <xdr:nvSpPr>
        <xdr:cNvPr id="189" name="テキスト ボックス 188"/>
        <xdr:cNvSpPr txBox="1"/>
      </xdr:nvSpPr>
      <xdr:spPr>
        <a:xfrm>
          <a:off x="1784428" y="13489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23177</xdr:rowOff>
    </xdr:from>
    <xdr:to>
      <xdr:col>6</xdr:col>
      <xdr:colOff>38100</xdr:colOff>
      <xdr:row>78</xdr:row>
      <xdr:rowOff>124777</xdr:rowOff>
    </xdr:to>
    <xdr:sp macro="" textlink="">
      <xdr:nvSpPr>
        <xdr:cNvPr id="190" name="フローチャート: 判断 189"/>
        <xdr:cNvSpPr/>
      </xdr:nvSpPr>
      <xdr:spPr>
        <a:xfrm>
          <a:off x="1079500" y="13396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141304</xdr:rowOff>
    </xdr:from>
    <xdr:ext cx="469744" cy="259045"/>
    <xdr:sp macro="" textlink="">
      <xdr:nvSpPr>
        <xdr:cNvPr id="191" name="テキスト ボックス 190"/>
        <xdr:cNvSpPr txBox="1"/>
      </xdr:nvSpPr>
      <xdr:spPr>
        <a:xfrm>
          <a:off x="895428" y="13171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18986</xdr:rowOff>
    </xdr:from>
    <xdr:to>
      <xdr:col>24</xdr:col>
      <xdr:colOff>114300</xdr:colOff>
      <xdr:row>78</xdr:row>
      <xdr:rowOff>120586</xdr:rowOff>
    </xdr:to>
    <xdr:sp macro="" textlink="">
      <xdr:nvSpPr>
        <xdr:cNvPr id="197" name="楕円 196"/>
        <xdr:cNvSpPr/>
      </xdr:nvSpPr>
      <xdr:spPr>
        <a:xfrm>
          <a:off x="4584700" y="1339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168863</xdr:rowOff>
    </xdr:from>
    <xdr:ext cx="469744" cy="259045"/>
    <xdr:sp macro="" textlink="">
      <xdr:nvSpPr>
        <xdr:cNvPr id="198" name="維持補修費該当値テキスト"/>
        <xdr:cNvSpPr txBox="1"/>
      </xdr:nvSpPr>
      <xdr:spPr>
        <a:xfrm>
          <a:off x="4686300" y="13370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1499</xdr:rowOff>
    </xdr:from>
    <xdr:to>
      <xdr:col>20</xdr:col>
      <xdr:colOff>38100</xdr:colOff>
      <xdr:row>78</xdr:row>
      <xdr:rowOff>103099</xdr:rowOff>
    </xdr:to>
    <xdr:sp macro="" textlink="">
      <xdr:nvSpPr>
        <xdr:cNvPr id="199" name="楕円 198"/>
        <xdr:cNvSpPr/>
      </xdr:nvSpPr>
      <xdr:spPr>
        <a:xfrm>
          <a:off x="3746500" y="13374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94226</xdr:rowOff>
    </xdr:from>
    <xdr:ext cx="469744" cy="259045"/>
    <xdr:sp macro="" textlink="">
      <xdr:nvSpPr>
        <xdr:cNvPr id="200" name="テキスト ボックス 199"/>
        <xdr:cNvSpPr txBox="1"/>
      </xdr:nvSpPr>
      <xdr:spPr>
        <a:xfrm>
          <a:off x="3562428" y="13467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8700</xdr:rowOff>
    </xdr:from>
    <xdr:to>
      <xdr:col>15</xdr:col>
      <xdr:colOff>101600</xdr:colOff>
      <xdr:row>78</xdr:row>
      <xdr:rowOff>110300</xdr:rowOff>
    </xdr:to>
    <xdr:sp macro="" textlink="">
      <xdr:nvSpPr>
        <xdr:cNvPr id="201" name="楕円 200"/>
        <xdr:cNvSpPr/>
      </xdr:nvSpPr>
      <xdr:spPr>
        <a:xfrm>
          <a:off x="2857500" y="1338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101427</xdr:rowOff>
    </xdr:from>
    <xdr:ext cx="469744" cy="259045"/>
    <xdr:sp macro="" textlink="">
      <xdr:nvSpPr>
        <xdr:cNvPr id="202" name="テキスト ボックス 201"/>
        <xdr:cNvSpPr txBox="1"/>
      </xdr:nvSpPr>
      <xdr:spPr>
        <a:xfrm>
          <a:off x="2673428" y="1347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18986</xdr:rowOff>
    </xdr:from>
    <xdr:to>
      <xdr:col>10</xdr:col>
      <xdr:colOff>165100</xdr:colOff>
      <xdr:row>78</xdr:row>
      <xdr:rowOff>120586</xdr:rowOff>
    </xdr:to>
    <xdr:sp macro="" textlink="">
      <xdr:nvSpPr>
        <xdr:cNvPr id="203" name="楕円 202"/>
        <xdr:cNvSpPr/>
      </xdr:nvSpPr>
      <xdr:spPr>
        <a:xfrm>
          <a:off x="1968500" y="1339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137113</xdr:rowOff>
    </xdr:from>
    <xdr:ext cx="469744" cy="259045"/>
    <xdr:sp macro="" textlink="">
      <xdr:nvSpPr>
        <xdr:cNvPr id="204" name="テキスト ボックス 203"/>
        <xdr:cNvSpPr txBox="1"/>
      </xdr:nvSpPr>
      <xdr:spPr>
        <a:xfrm>
          <a:off x="1784428" y="13167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29617</xdr:rowOff>
    </xdr:from>
    <xdr:to>
      <xdr:col>6</xdr:col>
      <xdr:colOff>38100</xdr:colOff>
      <xdr:row>78</xdr:row>
      <xdr:rowOff>131217</xdr:rowOff>
    </xdr:to>
    <xdr:sp macro="" textlink="">
      <xdr:nvSpPr>
        <xdr:cNvPr id="205" name="楕円 204"/>
        <xdr:cNvSpPr/>
      </xdr:nvSpPr>
      <xdr:spPr>
        <a:xfrm>
          <a:off x="1079500" y="13402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122344</xdr:rowOff>
    </xdr:from>
    <xdr:ext cx="469744" cy="259045"/>
    <xdr:sp macro="" textlink="">
      <xdr:nvSpPr>
        <xdr:cNvPr id="206" name="テキスト ボックス 205"/>
        <xdr:cNvSpPr txBox="1"/>
      </xdr:nvSpPr>
      <xdr:spPr>
        <a:xfrm>
          <a:off x="895428" y="13495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3" name="テキスト ボックス 222"/>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5" name="テキスト ボックス 224"/>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56762</xdr:rowOff>
    </xdr:from>
    <xdr:to>
      <xdr:col>24</xdr:col>
      <xdr:colOff>62865</xdr:colOff>
      <xdr:row>98</xdr:row>
      <xdr:rowOff>92337</xdr:rowOff>
    </xdr:to>
    <xdr:cxnSp macro="">
      <xdr:nvCxnSpPr>
        <xdr:cNvPr id="233" name="直線コネクタ 232"/>
        <xdr:cNvCxnSpPr/>
      </xdr:nvCxnSpPr>
      <xdr:spPr>
        <a:xfrm flipV="1">
          <a:off x="4633595" y="15487262"/>
          <a:ext cx="1270" cy="1407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96164</xdr:rowOff>
    </xdr:from>
    <xdr:ext cx="534377" cy="259045"/>
    <xdr:sp macro="" textlink="">
      <xdr:nvSpPr>
        <xdr:cNvPr id="234" name="扶助費最小値テキスト"/>
        <xdr:cNvSpPr txBox="1"/>
      </xdr:nvSpPr>
      <xdr:spPr>
        <a:xfrm>
          <a:off x="4686300" y="16898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92337</xdr:rowOff>
    </xdr:from>
    <xdr:to>
      <xdr:col>24</xdr:col>
      <xdr:colOff>152400</xdr:colOff>
      <xdr:row>98</xdr:row>
      <xdr:rowOff>92337</xdr:rowOff>
    </xdr:to>
    <xdr:cxnSp macro="">
      <xdr:nvCxnSpPr>
        <xdr:cNvPr id="235" name="直線コネクタ 234"/>
        <xdr:cNvCxnSpPr/>
      </xdr:nvCxnSpPr>
      <xdr:spPr>
        <a:xfrm>
          <a:off x="4546600" y="16894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3439</xdr:rowOff>
    </xdr:from>
    <xdr:ext cx="599010" cy="259045"/>
    <xdr:sp macro="" textlink="">
      <xdr:nvSpPr>
        <xdr:cNvPr id="236" name="扶助費最大値テキスト"/>
        <xdr:cNvSpPr txBox="1"/>
      </xdr:nvSpPr>
      <xdr:spPr>
        <a:xfrm>
          <a:off x="4686300" y="15262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56762</xdr:rowOff>
    </xdr:from>
    <xdr:to>
      <xdr:col>24</xdr:col>
      <xdr:colOff>152400</xdr:colOff>
      <xdr:row>90</xdr:row>
      <xdr:rowOff>56762</xdr:rowOff>
    </xdr:to>
    <xdr:cxnSp macro="">
      <xdr:nvCxnSpPr>
        <xdr:cNvPr id="237" name="直線コネクタ 236"/>
        <xdr:cNvCxnSpPr/>
      </xdr:nvCxnSpPr>
      <xdr:spPr>
        <a:xfrm>
          <a:off x="4546600" y="15487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17726</xdr:rowOff>
    </xdr:from>
    <xdr:to>
      <xdr:col>24</xdr:col>
      <xdr:colOff>63500</xdr:colOff>
      <xdr:row>96</xdr:row>
      <xdr:rowOff>82006</xdr:rowOff>
    </xdr:to>
    <xdr:cxnSp macro="">
      <xdr:nvCxnSpPr>
        <xdr:cNvPr id="238" name="直線コネクタ 237"/>
        <xdr:cNvCxnSpPr/>
      </xdr:nvCxnSpPr>
      <xdr:spPr>
        <a:xfrm>
          <a:off x="3797300" y="16305476"/>
          <a:ext cx="838200" cy="23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169950</xdr:rowOff>
    </xdr:from>
    <xdr:ext cx="599010" cy="259045"/>
    <xdr:sp macro="" textlink="">
      <xdr:nvSpPr>
        <xdr:cNvPr id="239" name="扶助費平均値テキスト"/>
        <xdr:cNvSpPr txBox="1"/>
      </xdr:nvSpPr>
      <xdr:spPr>
        <a:xfrm>
          <a:off x="4686300" y="1628625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147073</xdr:rowOff>
    </xdr:from>
    <xdr:to>
      <xdr:col>24</xdr:col>
      <xdr:colOff>114300</xdr:colOff>
      <xdr:row>96</xdr:row>
      <xdr:rowOff>77223</xdr:rowOff>
    </xdr:to>
    <xdr:sp macro="" textlink="">
      <xdr:nvSpPr>
        <xdr:cNvPr id="240" name="フローチャート: 判断 239"/>
        <xdr:cNvSpPr/>
      </xdr:nvSpPr>
      <xdr:spPr>
        <a:xfrm>
          <a:off x="4584700" y="1643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17726</xdr:rowOff>
    </xdr:from>
    <xdr:to>
      <xdr:col>19</xdr:col>
      <xdr:colOff>177800</xdr:colOff>
      <xdr:row>96</xdr:row>
      <xdr:rowOff>117994</xdr:rowOff>
    </xdr:to>
    <xdr:cxnSp macro="">
      <xdr:nvCxnSpPr>
        <xdr:cNvPr id="241" name="直線コネクタ 240"/>
        <xdr:cNvCxnSpPr/>
      </xdr:nvCxnSpPr>
      <xdr:spPr>
        <a:xfrm flipV="1">
          <a:off x="2908300" y="16305476"/>
          <a:ext cx="889000" cy="271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9685</xdr:rowOff>
    </xdr:from>
    <xdr:to>
      <xdr:col>20</xdr:col>
      <xdr:colOff>38100</xdr:colOff>
      <xdr:row>95</xdr:row>
      <xdr:rowOff>111285</xdr:rowOff>
    </xdr:to>
    <xdr:sp macro="" textlink="">
      <xdr:nvSpPr>
        <xdr:cNvPr id="242" name="フローチャート: 判断 241"/>
        <xdr:cNvSpPr/>
      </xdr:nvSpPr>
      <xdr:spPr>
        <a:xfrm>
          <a:off x="3746500" y="16297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102412</xdr:rowOff>
    </xdr:from>
    <xdr:ext cx="599010" cy="259045"/>
    <xdr:sp macro="" textlink="">
      <xdr:nvSpPr>
        <xdr:cNvPr id="243" name="テキスト ボックス 242"/>
        <xdr:cNvSpPr txBox="1"/>
      </xdr:nvSpPr>
      <xdr:spPr>
        <a:xfrm>
          <a:off x="3497795" y="16390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117994</xdr:rowOff>
    </xdr:from>
    <xdr:to>
      <xdr:col>15</xdr:col>
      <xdr:colOff>50800</xdr:colOff>
      <xdr:row>97</xdr:row>
      <xdr:rowOff>13415</xdr:rowOff>
    </xdr:to>
    <xdr:cxnSp macro="">
      <xdr:nvCxnSpPr>
        <xdr:cNvPr id="244" name="直線コネクタ 243"/>
        <xdr:cNvCxnSpPr/>
      </xdr:nvCxnSpPr>
      <xdr:spPr>
        <a:xfrm flipV="1">
          <a:off x="2019300" y="16577194"/>
          <a:ext cx="889000" cy="66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120969</xdr:rowOff>
    </xdr:from>
    <xdr:to>
      <xdr:col>15</xdr:col>
      <xdr:colOff>101600</xdr:colOff>
      <xdr:row>97</xdr:row>
      <xdr:rowOff>51119</xdr:rowOff>
    </xdr:to>
    <xdr:sp macro="" textlink="">
      <xdr:nvSpPr>
        <xdr:cNvPr id="245" name="フローチャート: 判断 244"/>
        <xdr:cNvSpPr/>
      </xdr:nvSpPr>
      <xdr:spPr>
        <a:xfrm>
          <a:off x="2857500" y="16580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42246</xdr:rowOff>
    </xdr:from>
    <xdr:ext cx="599010" cy="259045"/>
    <xdr:sp macro="" textlink="">
      <xdr:nvSpPr>
        <xdr:cNvPr id="246" name="テキスト ボックス 245"/>
        <xdr:cNvSpPr txBox="1"/>
      </xdr:nvSpPr>
      <xdr:spPr>
        <a:xfrm>
          <a:off x="2608795" y="16672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13415</xdr:rowOff>
    </xdr:from>
    <xdr:to>
      <xdr:col>10</xdr:col>
      <xdr:colOff>114300</xdr:colOff>
      <xdr:row>97</xdr:row>
      <xdr:rowOff>64751</xdr:rowOff>
    </xdr:to>
    <xdr:cxnSp macro="">
      <xdr:nvCxnSpPr>
        <xdr:cNvPr id="247" name="直線コネクタ 246"/>
        <xdr:cNvCxnSpPr/>
      </xdr:nvCxnSpPr>
      <xdr:spPr>
        <a:xfrm flipV="1">
          <a:off x="1130300" y="16644065"/>
          <a:ext cx="889000" cy="51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322</xdr:rowOff>
    </xdr:from>
    <xdr:to>
      <xdr:col>10</xdr:col>
      <xdr:colOff>165100</xdr:colOff>
      <xdr:row>97</xdr:row>
      <xdr:rowOff>101922</xdr:rowOff>
    </xdr:to>
    <xdr:sp macro="" textlink="">
      <xdr:nvSpPr>
        <xdr:cNvPr id="248" name="フローチャート: 判断 247"/>
        <xdr:cNvSpPr/>
      </xdr:nvSpPr>
      <xdr:spPr>
        <a:xfrm>
          <a:off x="1968500" y="1663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93049</xdr:rowOff>
    </xdr:from>
    <xdr:ext cx="534377" cy="259045"/>
    <xdr:sp macro="" textlink="">
      <xdr:nvSpPr>
        <xdr:cNvPr id="249" name="テキスト ボックス 248"/>
        <xdr:cNvSpPr txBox="1"/>
      </xdr:nvSpPr>
      <xdr:spPr>
        <a:xfrm>
          <a:off x="1752111" y="16723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54110</xdr:rowOff>
    </xdr:from>
    <xdr:to>
      <xdr:col>6</xdr:col>
      <xdr:colOff>38100</xdr:colOff>
      <xdr:row>97</xdr:row>
      <xdr:rowOff>155710</xdr:rowOff>
    </xdr:to>
    <xdr:sp macro="" textlink="">
      <xdr:nvSpPr>
        <xdr:cNvPr id="250" name="フローチャート: 判断 249"/>
        <xdr:cNvSpPr/>
      </xdr:nvSpPr>
      <xdr:spPr>
        <a:xfrm>
          <a:off x="1079500" y="1668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146837</xdr:rowOff>
    </xdr:from>
    <xdr:ext cx="534377" cy="259045"/>
    <xdr:sp macro="" textlink="">
      <xdr:nvSpPr>
        <xdr:cNvPr id="251" name="テキスト ボックス 250"/>
        <xdr:cNvSpPr txBox="1"/>
      </xdr:nvSpPr>
      <xdr:spPr>
        <a:xfrm>
          <a:off x="863111" y="16777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31206</xdr:rowOff>
    </xdr:from>
    <xdr:to>
      <xdr:col>24</xdr:col>
      <xdr:colOff>114300</xdr:colOff>
      <xdr:row>96</xdr:row>
      <xdr:rowOff>132806</xdr:rowOff>
    </xdr:to>
    <xdr:sp macro="" textlink="">
      <xdr:nvSpPr>
        <xdr:cNvPr id="257" name="楕円 256"/>
        <xdr:cNvSpPr/>
      </xdr:nvSpPr>
      <xdr:spPr>
        <a:xfrm>
          <a:off x="4584700" y="16490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9633</xdr:rowOff>
    </xdr:from>
    <xdr:ext cx="599010" cy="259045"/>
    <xdr:sp macro="" textlink="">
      <xdr:nvSpPr>
        <xdr:cNvPr id="258" name="扶助費該当値テキスト"/>
        <xdr:cNvSpPr txBox="1"/>
      </xdr:nvSpPr>
      <xdr:spPr>
        <a:xfrm>
          <a:off x="4686300" y="16468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138376</xdr:rowOff>
    </xdr:from>
    <xdr:to>
      <xdr:col>20</xdr:col>
      <xdr:colOff>38100</xdr:colOff>
      <xdr:row>95</xdr:row>
      <xdr:rowOff>68526</xdr:rowOff>
    </xdr:to>
    <xdr:sp macro="" textlink="">
      <xdr:nvSpPr>
        <xdr:cNvPr id="259" name="楕円 258"/>
        <xdr:cNvSpPr/>
      </xdr:nvSpPr>
      <xdr:spPr>
        <a:xfrm>
          <a:off x="3746500" y="16254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85053</xdr:rowOff>
    </xdr:from>
    <xdr:ext cx="599010" cy="259045"/>
    <xdr:sp macro="" textlink="">
      <xdr:nvSpPr>
        <xdr:cNvPr id="260" name="テキスト ボックス 259"/>
        <xdr:cNvSpPr txBox="1"/>
      </xdr:nvSpPr>
      <xdr:spPr>
        <a:xfrm>
          <a:off x="3497795" y="16029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67194</xdr:rowOff>
    </xdr:from>
    <xdr:to>
      <xdr:col>15</xdr:col>
      <xdr:colOff>101600</xdr:colOff>
      <xdr:row>96</xdr:row>
      <xdr:rowOff>168794</xdr:rowOff>
    </xdr:to>
    <xdr:sp macro="" textlink="">
      <xdr:nvSpPr>
        <xdr:cNvPr id="261" name="楕円 260"/>
        <xdr:cNvSpPr/>
      </xdr:nvSpPr>
      <xdr:spPr>
        <a:xfrm>
          <a:off x="2857500" y="16526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13871</xdr:rowOff>
    </xdr:from>
    <xdr:ext cx="599010" cy="259045"/>
    <xdr:sp macro="" textlink="">
      <xdr:nvSpPr>
        <xdr:cNvPr id="262" name="テキスト ボックス 261"/>
        <xdr:cNvSpPr txBox="1"/>
      </xdr:nvSpPr>
      <xdr:spPr>
        <a:xfrm>
          <a:off x="2608795" y="16301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134065</xdr:rowOff>
    </xdr:from>
    <xdr:to>
      <xdr:col>10</xdr:col>
      <xdr:colOff>165100</xdr:colOff>
      <xdr:row>97</xdr:row>
      <xdr:rowOff>64215</xdr:rowOff>
    </xdr:to>
    <xdr:sp macro="" textlink="">
      <xdr:nvSpPr>
        <xdr:cNvPr id="263" name="楕円 262"/>
        <xdr:cNvSpPr/>
      </xdr:nvSpPr>
      <xdr:spPr>
        <a:xfrm>
          <a:off x="1968500" y="16593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80742</xdr:rowOff>
    </xdr:from>
    <xdr:ext cx="534377" cy="259045"/>
    <xdr:sp macro="" textlink="">
      <xdr:nvSpPr>
        <xdr:cNvPr id="264" name="テキスト ボックス 263"/>
        <xdr:cNvSpPr txBox="1"/>
      </xdr:nvSpPr>
      <xdr:spPr>
        <a:xfrm>
          <a:off x="1752111" y="16368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13951</xdr:rowOff>
    </xdr:from>
    <xdr:to>
      <xdr:col>6</xdr:col>
      <xdr:colOff>38100</xdr:colOff>
      <xdr:row>97</xdr:row>
      <xdr:rowOff>115551</xdr:rowOff>
    </xdr:to>
    <xdr:sp macro="" textlink="">
      <xdr:nvSpPr>
        <xdr:cNvPr id="265" name="楕円 264"/>
        <xdr:cNvSpPr/>
      </xdr:nvSpPr>
      <xdr:spPr>
        <a:xfrm>
          <a:off x="1079500" y="16644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132078</xdr:rowOff>
    </xdr:from>
    <xdr:ext cx="534377" cy="259045"/>
    <xdr:sp macro="" textlink="">
      <xdr:nvSpPr>
        <xdr:cNvPr id="266" name="テキスト ボックス 265"/>
        <xdr:cNvSpPr txBox="1"/>
      </xdr:nvSpPr>
      <xdr:spPr>
        <a:xfrm>
          <a:off x="863111" y="16419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7" name="テキスト ボックス 276"/>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8" name="直線コネクタ 27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9" name="テキスト ボックス 278"/>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0" name="直線コネクタ 27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81" name="テキスト ボックス 280"/>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2" name="直線コネクタ 28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3" name="テキスト ボックス 282"/>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4" name="直線コネクタ 28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5" name="テキスト ボックス 284"/>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6" name="直線コネクタ 28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7" name="テキスト ボックス 286"/>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2451</xdr:rowOff>
    </xdr:from>
    <xdr:to>
      <xdr:col>54</xdr:col>
      <xdr:colOff>189865</xdr:colOff>
      <xdr:row>39</xdr:row>
      <xdr:rowOff>103035</xdr:rowOff>
    </xdr:to>
    <xdr:cxnSp macro="">
      <xdr:nvCxnSpPr>
        <xdr:cNvPr id="291" name="直線コネクタ 290"/>
        <xdr:cNvCxnSpPr/>
      </xdr:nvCxnSpPr>
      <xdr:spPr>
        <a:xfrm flipV="1">
          <a:off x="10475595" y="5145951"/>
          <a:ext cx="1270" cy="1643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106862</xdr:rowOff>
    </xdr:from>
    <xdr:ext cx="534377" cy="259045"/>
    <xdr:sp macro="" textlink="">
      <xdr:nvSpPr>
        <xdr:cNvPr id="292" name="補助費等最小値テキスト"/>
        <xdr:cNvSpPr txBox="1"/>
      </xdr:nvSpPr>
      <xdr:spPr>
        <a:xfrm>
          <a:off x="10528300" y="6793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103035</xdr:rowOff>
    </xdr:from>
    <xdr:to>
      <xdr:col>55</xdr:col>
      <xdr:colOff>88900</xdr:colOff>
      <xdr:row>39</xdr:row>
      <xdr:rowOff>103035</xdr:rowOff>
    </xdr:to>
    <xdr:cxnSp macro="">
      <xdr:nvCxnSpPr>
        <xdr:cNvPr id="293" name="直線コネクタ 292"/>
        <xdr:cNvCxnSpPr/>
      </xdr:nvCxnSpPr>
      <xdr:spPr>
        <a:xfrm>
          <a:off x="10388600" y="6789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120578</xdr:rowOff>
    </xdr:from>
    <xdr:ext cx="599010" cy="259045"/>
    <xdr:sp macro="" textlink="">
      <xdr:nvSpPr>
        <xdr:cNvPr id="294" name="補助費等最大値テキスト"/>
        <xdr:cNvSpPr txBox="1"/>
      </xdr:nvSpPr>
      <xdr:spPr>
        <a:xfrm>
          <a:off x="10528300" y="4921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2451</xdr:rowOff>
    </xdr:from>
    <xdr:to>
      <xdr:col>55</xdr:col>
      <xdr:colOff>88900</xdr:colOff>
      <xdr:row>30</xdr:row>
      <xdr:rowOff>2451</xdr:rowOff>
    </xdr:to>
    <xdr:cxnSp macro="">
      <xdr:nvCxnSpPr>
        <xdr:cNvPr id="295" name="直線コネクタ 294"/>
        <xdr:cNvCxnSpPr/>
      </xdr:nvCxnSpPr>
      <xdr:spPr>
        <a:xfrm>
          <a:off x="10388600" y="5145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96710</xdr:rowOff>
    </xdr:from>
    <xdr:to>
      <xdr:col>55</xdr:col>
      <xdr:colOff>0</xdr:colOff>
      <xdr:row>37</xdr:row>
      <xdr:rowOff>36373</xdr:rowOff>
    </xdr:to>
    <xdr:cxnSp macro="">
      <xdr:nvCxnSpPr>
        <xdr:cNvPr id="296" name="直線コネクタ 295"/>
        <xdr:cNvCxnSpPr/>
      </xdr:nvCxnSpPr>
      <xdr:spPr>
        <a:xfrm flipV="1">
          <a:off x="9639300" y="6268910"/>
          <a:ext cx="838200" cy="111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143476</xdr:rowOff>
    </xdr:from>
    <xdr:ext cx="534377" cy="259045"/>
    <xdr:sp macro="" textlink="">
      <xdr:nvSpPr>
        <xdr:cNvPr id="297" name="補助費等平均値テキスト"/>
        <xdr:cNvSpPr txBox="1"/>
      </xdr:nvSpPr>
      <xdr:spPr>
        <a:xfrm>
          <a:off x="10528300" y="63156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165049</xdr:rowOff>
    </xdr:from>
    <xdr:to>
      <xdr:col>55</xdr:col>
      <xdr:colOff>50800</xdr:colOff>
      <xdr:row>37</xdr:row>
      <xdr:rowOff>95199</xdr:rowOff>
    </xdr:to>
    <xdr:sp macro="" textlink="">
      <xdr:nvSpPr>
        <xdr:cNvPr id="298" name="フローチャート: 判断 297"/>
        <xdr:cNvSpPr/>
      </xdr:nvSpPr>
      <xdr:spPr>
        <a:xfrm>
          <a:off x="10426700" y="633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29</xdr:row>
      <xdr:rowOff>145034</xdr:rowOff>
    </xdr:from>
    <xdr:to>
      <xdr:col>50</xdr:col>
      <xdr:colOff>114300</xdr:colOff>
      <xdr:row>37</xdr:row>
      <xdr:rowOff>36373</xdr:rowOff>
    </xdr:to>
    <xdr:cxnSp macro="">
      <xdr:nvCxnSpPr>
        <xdr:cNvPr id="299" name="直線コネクタ 298"/>
        <xdr:cNvCxnSpPr/>
      </xdr:nvCxnSpPr>
      <xdr:spPr>
        <a:xfrm>
          <a:off x="8750300" y="5117084"/>
          <a:ext cx="889000" cy="1262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59868</xdr:rowOff>
    </xdr:from>
    <xdr:to>
      <xdr:col>50</xdr:col>
      <xdr:colOff>165100</xdr:colOff>
      <xdr:row>37</xdr:row>
      <xdr:rowOff>161468</xdr:rowOff>
    </xdr:to>
    <xdr:sp macro="" textlink="">
      <xdr:nvSpPr>
        <xdr:cNvPr id="300" name="フローチャート: 判断 299"/>
        <xdr:cNvSpPr/>
      </xdr:nvSpPr>
      <xdr:spPr>
        <a:xfrm>
          <a:off x="9588500" y="6403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152595</xdr:rowOff>
    </xdr:from>
    <xdr:ext cx="534377" cy="259045"/>
    <xdr:sp macro="" textlink="">
      <xdr:nvSpPr>
        <xdr:cNvPr id="301" name="テキスト ボックス 300"/>
        <xdr:cNvSpPr txBox="1"/>
      </xdr:nvSpPr>
      <xdr:spPr>
        <a:xfrm>
          <a:off x="9372111" y="6496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29</xdr:row>
      <xdr:rowOff>145034</xdr:rowOff>
    </xdr:from>
    <xdr:to>
      <xdr:col>45</xdr:col>
      <xdr:colOff>177800</xdr:colOff>
      <xdr:row>37</xdr:row>
      <xdr:rowOff>84265</xdr:rowOff>
    </xdr:to>
    <xdr:cxnSp macro="">
      <xdr:nvCxnSpPr>
        <xdr:cNvPr id="302" name="直線コネクタ 301"/>
        <xdr:cNvCxnSpPr/>
      </xdr:nvCxnSpPr>
      <xdr:spPr>
        <a:xfrm flipV="1">
          <a:off x="7861300" y="5117084"/>
          <a:ext cx="889000" cy="1310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29</xdr:row>
      <xdr:rowOff>126238</xdr:rowOff>
    </xdr:from>
    <xdr:to>
      <xdr:col>46</xdr:col>
      <xdr:colOff>38100</xdr:colOff>
      <xdr:row>30</xdr:row>
      <xdr:rowOff>56388</xdr:rowOff>
    </xdr:to>
    <xdr:sp macro="" textlink="">
      <xdr:nvSpPr>
        <xdr:cNvPr id="303" name="フローチャート: 判断 302"/>
        <xdr:cNvSpPr/>
      </xdr:nvSpPr>
      <xdr:spPr>
        <a:xfrm>
          <a:off x="8699500" y="5098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30</xdr:row>
      <xdr:rowOff>47515</xdr:rowOff>
    </xdr:from>
    <xdr:ext cx="599010" cy="259045"/>
    <xdr:sp macro="" textlink="">
      <xdr:nvSpPr>
        <xdr:cNvPr id="304" name="テキスト ボックス 303"/>
        <xdr:cNvSpPr txBox="1"/>
      </xdr:nvSpPr>
      <xdr:spPr>
        <a:xfrm>
          <a:off x="8450795" y="51910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84265</xdr:rowOff>
    </xdr:from>
    <xdr:to>
      <xdr:col>41</xdr:col>
      <xdr:colOff>50800</xdr:colOff>
      <xdr:row>38</xdr:row>
      <xdr:rowOff>132461</xdr:rowOff>
    </xdr:to>
    <xdr:cxnSp macro="">
      <xdr:nvCxnSpPr>
        <xdr:cNvPr id="305" name="直線コネクタ 304"/>
        <xdr:cNvCxnSpPr/>
      </xdr:nvCxnSpPr>
      <xdr:spPr>
        <a:xfrm flipV="1">
          <a:off x="6972300" y="6427915"/>
          <a:ext cx="889000" cy="219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157531</xdr:rowOff>
    </xdr:from>
    <xdr:to>
      <xdr:col>41</xdr:col>
      <xdr:colOff>101600</xdr:colOff>
      <xdr:row>38</xdr:row>
      <xdr:rowOff>87681</xdr:rowOff>
    </xdr:to>
    <xdr:sp macro="" textlink="">
      <xdr:nvSpPr>
        <xdr:cNvPr id="306" name="フローチャート: 判断 305"/>
        <xdr:cNvSpPr/>
      </xdr:nvSpPr>
      <xdr:spPr>
        <a:xfrm>
          <a:off x="7810500" y="6501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78808</xdr:rowOff>
    </xdr:from>
    <xdr:ext cx="534377" cy="259045"/>
    <xdr:sp macro="" textlink="">
      <xdr:nvSpPr>
        <xdr:cNvPr id="307" name="テキスト ボックス 306"/>
        <xdr:cNvSpPr txBox="1"/>
      </xdr:nvSpPr>
      <xdr:spPr>
        <a:xfrm>
          <a:off x="7594111" y="6593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37656</xdr:rowOff>
    </xdr:from>
    <xdr:to>
      <xdr:col>36</xdr:col>
      <xdr:colOff>165100</xdr:colOff>
      <xdr:row>38</xdr:row>
      <xdr:rowOff>139256</xdr:rowOff>
    </xdr:to>
    <xdr:sp macro="" textlink="">
      <xdr:nvSpPr>
        <xdr:cNvPr id="308" name="フローチャート: 判断 307"/>
        <xdr:cNvSpPr/>
      </xdr:nvSpPr>
      <xdr:spPr>
        <a:xfrm>
          <a:off x="6921500" y="6552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155782</xdr:rowOff>
    </xdr:from>
    <xdr:ext cx="534377" cy="259045"/>
    <xdr:sp macro="" textlink="">
      <xdr:nvSpPr>
        <xdr:cNvPr id="309" name="テキスト ボックス 308"/>
        <xdr:cNvSpPr txBox="1"/>
      </xdr:nvSpPr>
      <xdr:spPr>
        <a:xfrm>
          <a:off x="6705111" y="6327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45910</xdr:rowOff>
    </xdr:from>
    <xdr:to>
      <xdr:col>55</xdr:col>
      <xdr:colOff>50800</xdr:colOff>
      <xdr:row>36</xdr:row>
      <xdr:rowOff>147510</xdr:rowOff>
    </xdr:to>
    <xdr:sp macro="" textlink="">
      <xdr:nvSpPr>
        <xdr:cNvPr id="315" name="楕円 314"/>
        <xdr:cNvSpPr/>
      </xdr:nvSpPr>
      <xdr:spPr>
        <a:xfrm>
          <a:off x="10426700" y="621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68787</xdr:rowOff>
    </xdr:from>
    <xdr:ext cx="534377" cy="259045"/>
    <xdr:sp macro="" textlink="">
      <xdr:nvSpPr>
        <xdr:cNvPr id="316" name="補助費等該当値テキスト"/>
        <xdr:cNvSpPr txBox="1"/>
      </xdr:nvSpPr>
      <xdr:spPr>
        <a:xfrm>
          <a:off x="10528300" y="6069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157023</xdr:rowOff>
    </xdr:from>
    <xdr:to>
      <xdr:col>50</xdr:col>
      <xdr:colOff>165100</xdr:colOff>
      <xdr:row>37</xdr:row>
      <xdr:rowOff>87173</xdr:rowOff>
    </xdr:to>
    <xdr:sp macro="" textlink="">
      <xdr:nvSpPr>
        <xdr:cNvPr id="317" name="楕円 316"/>
        <xdr:cNvSpPr/>
      </xdr:nvSpPr>
      <xdr:spPr>
        <a:xfrm>
          <a:off x="9588500" y="6329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103700</xdr:rowOff>
    </xdr:from>
    <xdr:ext cx="534377" cy="259045"/>
    <xdr:sp macro="" textlink="">
      <xdr:nvSpPr>
        <xdr:cNvPr id="318" name="テキスト ボックス 317"/>
        <xdr:cNvSpPr txBox="1"/>
      </xdr:nvSpPr>
      <xdr:spPr>
        <a:xfrm>
          <a:off x="9372111" y="6104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29</xdr:row>
      <xdr:rowOff>94234</xdr:rowOff>
    </xdr:from>
    <xdr:to>
      <xdr:col>46</xdr:col>
      <xdr:colOff>38100</xdr:colOff>
      <xdr:row>30</xdr:row>
      <xdr:rowOff>24384</xdr:rowOff>
    </xdr:to>
    <xdr:sp macro="" textlink="">
      <xdr:nvSpPr>
        <xdr:cNvPr id="319" name="楕円 318"/>
        <xdr:cNvSpPr/>
      </xdr:nvSpPr>
      <xdr:spPr>
        <a:xfrm>
          <a:off x="8699500" y="5066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28</xdr:row>
      <xdr:rowOff>40911</xdr:rowOff>
    </xdr:from>
    <xdr:ext cx="599010" cy="259045"/>
    <xdr:sp macro="" textlink="">
      <xdr:nvSpPr>
        <xdr:cNvPr id="320" name="テキスト ボックス 319"/>
        <xdr:cNvSpPr txBox="1"/>
      </xdr:nvSpPr>
      <xdr:spPr>
        <a:xfrm>
          <a:off x="8450795" y="4841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33465</xdr:rowOff>
    </xdr:from>
    <xdr:to>
      <xdr:col>41</xdr:col>
      <xdr:colOff>101600</xdr:colOff>
      <xdr:row>37</xdr:row>
      <xdr:rowOff>135065</xdr:rowOff>
    </xdr:to>
    <xdr:sp macro="" textlink="">
      <xdr:nvSpPr>
        <xdr:cNvPr id="321" name="楕円 320"/>
        <xdr:cNvSpPr/>
      </xdr:nvSpPr>
      <xdr:spPr>
        <a:xfrm>
          <a:off x="7810500" y="6377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151592</xdr:rowOff>
    </xdr:from>
    <xdr:ext cx="534377" cy="259045"/>
    <xdr:sp macro="" textlink="">
      <xdr:nvSpPr>
        <xdr:cNvPr id="322" name="テキスト ボックス 321"/>
        <xdr:cNvSpPr txBox="1"/>
      </xdr:nvSpPr>
      <xdr:spPr>
        <a:xfrm>
          <a:off x="7594111" y="6152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81661</xdr:rowOff>
    </xdr:from>
    <xdr:to>
      <xdr:col>36</xdr:col>
      <xdr:colOff>165100</xdr:colOff>
      <xdr:row>39</xdr:row>
      <xdr:rowOff>11811</xdr:rowOff>
    </xdr:to>
    <xdr:sp macro="" textlink="">
      <xdr:nvSpPr>
        <xdr:cNvPr id="323" name="楕円 322"/>
        <xdr:cNvSpPr/>
      </xdr:nvSpPr>
      <xdr:spPr>
        <a:xfrm>
          <a:off x="6921500" y="6596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2938</xdr:rowOff>
    </xdr:from>
    <xdr:ext cx="534377" cy="259045"/>
    <xdr:sp macro="" textlink="">
      <xdr:nvSpPr>
        <xdr:cNvPr id="324" name="テキスト ボックス 323"/>
        <xdr:cNvSpPr txBox="1"/>
      </xdr:nvSpPr>
      <xdr:spPr>
        <a:xfrm>
          <a:off x="6705111" y="6689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5" name="直線コネクタ 33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6" name="テキスト ボックス 33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7" name="直線コネクタ 33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8" name="テキスト ボックス 337"/>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9" name="直線コネクタ 33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40" name="テキスト ボックス 33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1" name="直線コネクタ 34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2" name="テキスト ボックス 341"/>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3" name="直線コネクタ 34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4" name="テキスト ボックス 34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137247</xdr:rowOff>
    </xdr:from>
    <xdr:to>
      <xdr:col>54</xdr:col>
      <xdr:colOff>189865</xdr:colOff>
      <xdr:row>59</xdr:row>
      <xdr:rowOff>14930</xdr:rowOff>
    </xdr:to>
    <xdr:cxnSp macro="">
      <xdr:nvCxnSpPr>
        <xdr:cNvPr id="348" name="直線コネクタ 347"/>
        <xdr:cNvCxnSpPr/>
      </xdr:nvCxnSpPr>
      <xdr:spPr>
        <a:xfrm flipV="1">
          <a:off x="10475595" y="8881197"/>
          <a:ext cx="1270" cy="12492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18757</xdr:rowOff>
    </xdr:from>
    <xdr:ext cx="469744" cy="259045"/>
    <xdr:sp macro="" textlink="">
      <xdr:nvSpPr>
        <xdr:cNvPr id="349" name="普通建設事業費最小値テキスト"/>
        <xdr:cNvSpPr txBox="1"/>
      </xdr:nvSpPr>
      <xdr:spPr>
        <a:xfrm>
          <a:off x="10528300" y="1013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14930</xdr:rowOff>
    </xdr:from>
    <xdr:to>
      <xdr:col>55</xdr:col>
      <xdr:colOff>88900</xdr:colOff>
      <xdr:row>59</xdr:row>
      <xdr:rowOff>14930</xdr:rowOff>
    </xdr:to>
    <xdr:cxnSp macro="">
      <xdr:nvCxnSpPr>
        <xdr:cNvPr id="350" name="直線コネクタ 349"/>
        <xdr:cNvCxnSpPr/>
      </xdr:nvCxnSpPr>
      <xdr:spPr>
        <a:xfrm>
          <a:off x="10388600" y="10130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83924</xdr:rowOff>
    </xdr:from>
    <xdr:ext cx="599010" cy="259045"/>
    <xdr:sp macro="" textlink="">
      <xdr:nvSpPr>
        <xdr:cNvPr id="351" name="普通建設事業費最大値テキスト"/>
        <xdr:cNvSpPr txBox="1"/>
      </xdr:nvSpPr>
      <xdr:spPr>
        <a:xfrm>
          <a:off x="10528300" y="8656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137247</xdr:rowOff>
    </xdr:from>
    <xdr:to>
      <xdr:col>55</xdr:col>
      <xdr:colOff>88900</xdr:colOff>
      <xdr:row>51</xdr:row>
      <xdr:rowOff>137247</xdr:rowOff>
    </xdr:to>
    <xdr:cxnSp macro="">
      <xdr:nvCxnSpPr>
        <xdr:cNvPr id="352" name="直線コネクタ 351"/>
        <xdr:cNvCxnSpPr/>
      </xdr:nvCxnSpPr>
      <xdr:spPr>
        <a:xfrm>
          <a:off x="10388600" y="8881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116848</xdr:rowOff>
    </xdr:from>
    <xdr:to>
      <xdr:col>55</xdr:col>
      <xdr:colOff>0</xdr:colOff>
      <xdr:row>58</xdr:row>
      <xdr:rowOff>5558</xdr:rowOff>
    </xdr:to>
    <xdr:cxnSp macro="">
      <xdr:nvCxnSpPr>
        <xdr:cNvPr id="353" name="直線コネクタ 352"/>
        <xdr:cNvCxnSpPr/>
      </xdr:nvCxnSpPr>
      <xdr:spPr>
        <a:xfrm flipV="1">
          <a:off x="9639300" y="9718048"/>
          <a:ext cx="838200" cy="231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147528</xdr:rowOff>
    </xdr:from>
    <xdr:ext cx="534377" cy="259045"/>
    <xdr:sp macro="" textlink="">
      <xdr:nvSpPr>
        <xdr:cNvPr id="354" name="普通建設事業費平均値テキスト"/>
        <xdr:cNvSpPr txBox="1"/>
      </xdr:nvSpPr>
      <xdr:spPr>
        <a:xfrm>
          <a:off x="10528300" y="97487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169101</xdr:rowOff>
    </xdr:from>
    <xdr:to>
      <xdr:col>55</xdr:col>
      <xdr:colOff>50800</xdr:colOff>
      <xdr:row>57</xdr:row>
      <xdr:rowOff>99251</xdr:rowOff>
    </xdr:to>
    <xdr:sp macro="" textlink="">
      <xdr:nvSpPr>
        <xdr:cNvPr id="355" name="フローチャート: 判断 354"/>
        <xdr:cNvSpPr/>
      </xdr:nvSpPr>
      <xdr:spPr>
        <a:xfrm>
          <a:off x="10426700" y="9770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5558</xdr:rowOff>
    </xdr:from>
    <xdr:to>
      <xdr:col>50</xdr:col>
      <xdr:colOff>114300</xdr:colOff>
      <xdr:row>58</xdr:row>
      <xdr:rowOff>57785</xdr:rowOff>
    </xdr:to>
    <xdr:cxnSp macro="">
      <xdr:nvCxnSpPr>
        <xdr:cNvPr id="356" name="直線コネクタ 355"/>
        <xdr:cNvCxnSpPr/>
      </xdr:nvCxnSpPr>
      <xdr:spPr>
        <a:xfrm flipV="1">
          <a:off x="8750300" y="9949658"/>
          <a:ext cx="889000" cy="5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157899</xdr:rowOff>
    </xdr:from>
    <xdr:to>
      <xdr:col>50</xdr:col>
      <xdr:colOff>165100</xdr:colOff>
      <xdr:row>57</xdr:row>
      <xdr:rowOff>88049</xdr:rowOff>
    </xdr:to>
    <xdr:sp macro="" textlink="">
      <xdr:nvSpPr>
        <xdr:cNvPr id="357" name="フローチャート: 判断 356"/>
        <xdr:cNvSpPr/>
      </xdr:nvSpPr>
      <xdr:spPr>
        <a:xfrm>
          <a:off x="9588500" y="9759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104576</xdr:rowOff>
    </xdr:from>
    <xdr:ext cx="534377" cy="259045"/>
    <xdr:sp macro="" textlink="">
      <xdr:nvSpPr>
        <xdr:cNvPr id="358" name="テキスト ボックス 357"/>
        <xdr:cNvSpPr txBox="1"/>
      </xdr:nvSpPr>
      <xdr:spPr>
        <a:xfrm>
          <a:off x="9372111" y="9534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133917</xdr:rowOff>
    </xdr:from>
    <xdr:to>
      <xdr:col>45</xdr:col>
      <xdr:colOff>177800</xdr:colOff>
      <xdr:row>58</xdr:row>
      <xdr:rowOff>57785</xdr:rowOff>
    </xdr:to>
    <xdr:cxnSp macro="">
      <xdr:nvCxnSpPr>
        <xdr:cNvPr id="359" name="直線コネクタ 358"/>
        <xdr:cNvCxnSpPr/>
      </xdr:nvCxnSpPr>
      <xdr:spPr>
        <a:xfrm>
          <a:off x="7861300" y="9906567"/>
          <a:ext cx="889000" cy="95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161420</xdr:rowOff>
    </xdr:from>
    <xdr:to>
      <xdr:col>46</xdr:col>
      <xdr:colOff>38100</xdr:colOff>
      <xdr:row>57</xdr:row>
      <xdr:rowOff>91570</xdr:rowOff>
    </xdr:to>
    <xdr:sp macro="" textlink="">
      <xdr:nvSpPr>
        <xdr:cNvPr id="360" name="フローチャート: 判断 359"/>
        <xdr:cNvSpPr/>
      </xdr:nvSpPr>
      <xdr:spPr>
        <a:xfrm>
          <a:off x="8699500" y="976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108097</xdr:rowOff>
    </xdr:from>
    <xdr:ext cx="534377" cy="259045"/>
    <xdr:sp macro="" textlink="">
      <xdr:nvSpPr>
        <xdr:cNvPr id="361" name="テキスト ボックス 360"/>
        <xdr:cNvSpPr txBox="1"/>
      </xdr:nvSpPr>
      <xdr:spPr>
        <a:xfrm>
          <a:off x="8483111" y="9537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133917</xdr:rowOff>
    </xdr:from>
    <xdr:to>
      <xdr:col>41</xdr:col>
      <xdr:colOff>50800</xdr:colOff>
      <xdr:row>58</xdr:row>
      <xdr:rowOff>38323</xdr:rowOff>
    </xdr:to>
    <xdr:cxnSp macro="">
      <xdr:nvCxnSpPr>
        <xdr:cNvPr id="362" name="直線コネクタ 361"/>
        <xdr:cNvCxnSpPr/>
      </xdr:nvCxnSpPr>
      <xdr:spPr>
        <a:xfrm flipV="1">
          <a:off x="6972300" y="9906567"/>
          <a:ext cx="889000" cy="75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160620</xdr:rowOff>
    </xdr:from>
    <xdr:to>
      <xdr:col>41</xdr:col>
      <xdr:colOff>101600</xdr:colOff>
      <xdr:row>57</xdr:row>
      <xdr:rowOff>90770</xdr:rowOff>
    </xdr:to>
    <xdr:sp macro="" textlink="">
      <xdr:nvSpPr>
        <xdr:cNvPr id="363" name="フローチャート: 判断 362"/>
        <xdr:cNvSpPr/>
      </xdr:nvSpPr>
      <xdr:spPr>
        <a:xfrm>
          <a:off x="7810500" y="9761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107297</xdr:rowOff>
    </xdr:from>
    <xdr:ext cx="534377" cy="259045"/>
    <xdr:sp macro="" textlink="">
      <xdr:nvSpPr>
        <xdr:cNvPr id="364" name="テキスト ボックス 363"/>
        <xdr:cNvSpPr txBox="1"/>
      </xdr:nvSpPr>
      <xdr:spPr>
        <a:xfrm>
          <a:off x="7594111" y="9537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17013</xdr:rowOff>
    </xdr:from>
    <xdr:to>
      <xdr:col>36</xdr:col>
      <xdr:colOff>165100</xdr:colOff>
      <xdr:row>57</xdr:row>
      <xdr:rowOff>118613</xdr:rowOff>
    </xdr:to>
    <xdr:sp macro="" textlink="">
      <xdr:nvSpPr>
        <xdr:cNvPr id="365" name="フローチャート: 判断 364"/>
        <xdr:cNvSpPr/>
      </xdr:nvSpPr>
      <xdr:spPr>
        <a:xfrm>
          <a:off x="6921500" y="978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135140</xdr:rowOff>
    </xdr:from>
    <xdr:ext cx="534377" cy="259045"/>
    <xdr:sp macro="" textlink="">
      <xdr:nvSpPr>
        <xdr:cNvPr id="366" name="テキスト ボックス 365"/>
        <xdr:cNvSpPr txBox="1"/>
      </xdr:nvSpPr>
      <xdr:spPr>
        <a:xfrm>
          <a:off x="6705111" y="9564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66048</xdr:rowOff>
    </xdr:from>
    <xdr:to>
      <xdr:col>55</xdr:col>
      <xdr:colOff>50800</xdr:colOff>
      <xdr:row>56</xdr:row>
      <xdr:rowOff>167648</xdr:rowOff>
    </xdr:to>
    <xdr:sp macro="" textlink="">
      <xdr:nvSpPr>
        <xdr:cNvPr id="372" name="楕円 371"/>
        <xdr:cNvSpPr/>
      </xdr:nvSpPr>
      <xdr:spPr>
        <a:xfrm>
          <a:off x="10426700" y="9667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88925</xdr:rowOff>
    </xdr:from>
    <xdr:ext cx="534377" cy="259045"/>
    <xdr:sp macro="" textlink="">
      <xdr:nvSpPr>
        <xdr:cNvPr id="373" name="普通建設事業費該当値テキスト"/>
        <xdr:cNvSpPr txBox="1"/>
      </xdr:nvSpPr>
      <xdr:spPr>
        <a:xfrm>
          <a:off x="10528300" y="9518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126208</xdr:rowOff>
    </xdr:from>
    <xdr:to>
      <xdr:col>50</xdr:col>
      <xdr:colOff>165100</xdr:colOff>
      <xdr:row>58</xdr:row>
      <xdr:rowOff>56358</xdr:rowOff>
    </xdr:to>
    <xdr:sp macro="" textlink="">
      <xdr:nvSpPr>
        <xdr:cNvPr id="374" name="楕円 373"/>
        <xdr:cNvSpPr/>
      </xdr:nvSpPr>
      <xdr:spPr>
        <a:xfrm>
          <a:off x="9588500" y="9898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47485</xdr:rowOff>
    </xdr:from>
    <xdr:ext cx="534377" cy="259045"/>
    <xdr:sp macro="" textlink="">
      <xdr:nvSpPr>
        <xdr:cNvPr id="375" name="テキスト ボックス 374"/>
        <xdr:cNvSpPr txBox="1"/>
      </xdr:nvSpPr>
      <xdr:spPr>
        <a:xfrm>
          <a:off x="9372111" y="9991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6985</xdr:rowOff>
    </xdr:from>
    <xdr:to>
      <xdr:col>46</xdr:col>
      <xdr:colOff>38100</xdr:colOff>
      <xdr:row>58</xdr:row>
      <xdr:rowOff>108585</xdr:rowOff>
    </xdr:to>
    <xdr:sp macro="" textlink="">
      <xdr:nvSpPr>
        <xdr:cNvPr id="376" name="楕円 375"/>
        <xdr:cNvSpPr/>
      </xdr:nvSpPr>
      <xdr:spPr>
        <a:xfrm>
          <a:off x="8699500" y="9951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99712</xdr:rowOff>
    </xdr:from>
    <xdr:ext cx="534377" cy="259045"/>
    <xdr:sp macro="" textlink="">
      <xdr:nvSpPr>
        <xdr:cNvPr id="377" name="テキスト ボックス 376"/>
        <xdr:cNvSpPr txBox="1"/>
      </xdr:nvSpPr>
      <xdr:spPr>
        <a:xfrm>
          <a:off x="8483111" y="10043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83117</xdr:rowOff>
    </xdr:from>
    <xdr:to>
      <xdr:col>41</xdr:col>
      <xdr:colOff>101600</xdr:colOff>
      <xdr:row>58</xdr:row>
      <xdr:rowOff>13267</xdr:rowOff>
    </xdr:to>
    <xdr:sp macro="" textlink="">
      <xdr:nvSpPr>
        <xdr:cNvPr id="378" name="楕円 377"/>
        <xdr:cNvSpPr/>
      </xdr:nvSpPr>
      <xdr:spPr>
        <a:xfrm>
          <a:off x="7810500" y="9855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4394</xdr:rowOff>
    </xdr:from>
    <xdr:ext cx="534377" cy="259045"/>
    <xdr:sp macro="" textlink="">
      <xdr:nvSpPr>
        <xdr:cNvPr id="379" name="テキスト ボックス 378"/>
        <xdr:cNvSpPr txBox="1"/>
      </xdr:nvSpPr>
      <xdr:spPr>
        <a:xfrm>
          <a:off x="7594111" y="9948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158973</xdr:rowOff>
    </xdr:from>
    <xdr:to>
      <xdr:col>36</xdr:col>
      <xdr:colOff>165100</xdr:colOff>
      <xdr:row>58</xdr:row>
      <xdr:rowOff>89123</xdr:rowOff>
    </xdr:to>
    <xdr:sp macro="" textlink="">
      <xdr:nvSpPr>
        <xdr:cNvPr id="380" name="楕円 379"/>
        <xdr:cNvSpPr/>
      </xdr:nvSpPr>
      <xdr:spPr>
        <a:xfrm>
          <a:off x="6921500" y="9931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80250</xdr:rowOff>
    </xdr:from>
    <xdr:ext cx="534377" cy="259045"/>
    <xdr:sp macro="" textlink="">
      <xdr:nvSpPr>
        <xdr:cNvPr id="381" name="テキスト ボックス 380"/>
        <xdr:cNvSpPr txBox="1"/>
      </xdr:nvSpPr>
      <xdr:spPr>
        <a:xfrm>
          <a:off x="6705111" y="10024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2" name="直線コネクタ 39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3" name="テキスト ボックス 39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4" name="直線コネクタ 39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5" name="テキスト ボックス 394"/>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6" name="直線コネクタ 39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7" name="テキスト ボックス 396"/>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8" name="直線コネクタ 39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9" name="テキスト ボックス 398"/>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0" name="直線コネクタ 39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1" name="テキスト ボックス 400"/>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2" name="直線コネクタ 40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3" name="テキスト ボックス 40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29731</xdr:rowOff>
    </xdr:from>
    <xdr:to>
      <xdr:col>54</xdr:col>
      <xdr:colOff>189865</xdr:colOff>
      <xdr:row>79</xdr:row>
      <xdr:rowOff>44450</xdr:rowOff>
    </xdr:to>
    <xdr:cxnSp macro="">
      <xdr:nvCxnSpPr>
        <xdr:cNvPr id="405" name="直線コネクタ 404"/>
        <xdr:cNvCxnSpPr/>
      </xdr:nvCxnSpPr>
      <xdr:spPr>
        <a:xfrm flipV="1">
          <a:off x="10475595" y="12202681"/>
          <a:ext cx="1270" cy="1386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6"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7" name="直線コネクタ 406"/>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147858</xdr:rowOff>
    </xdr:from>
    <xdr:ext cx="599010" cy="259045"/>
    <xdr:sp macro="" textlink="">
      <xdr:nvSpPr>
        <xdr:cNvPr id="408" name="普通建設事業費 （ うち新規整備　）最大値テキスト"/>
        <xdr:cNvSpPr txBox="1"/>
      </xdr:nvSpPr>
      <xdr:spPr>
        <a:xfrm>
          <a:off x="10528300" y="11977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29731</xdr:rowOff>
    </xdr:from>
    <xdr:to>
      <xdr:col>55</xdr:col>
      <xdr:colOff>88900</xdr:colOff>
      <xdr:row>71</xdr:row>
      <xdr:rowOff>29731</xdr:rowOff>
    </xdr:to>
    <xdr:cxnSp macro="">
      <xdr:nvCxnSpPr>
        <xdr:cNvPr id="409" name="直線コネクタ 408"/>
        <xdr:cNvCxnSpPr/>
      </xdr:nvCxnSpPr>
      <xdr:spPr>
        <a:xfrm>
          <a:off x="10388600" y="12202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168047</xdr:rowOff>
    </xdr:from>
    <xdr:to>
      <xdr:col>55</xdr:col>
      <xdr:colOff>0</xdr:colOff>
      <xdr:row>79</xdr:row>
      <xdr:rowOff>41529</xdr:rowOff>
    </xdr:to>
    <xdr:cxnSp macro="">
      <xdr:nvCxnSpPr>
        <xdr:cNvPr id="410" name="直線コネクタ 409"/>
        <xdr:cNvCxnSpPr/>
      </xdr:nvCxnSpPr>
      <xdr:spPr>
        <a:xfrm>
          <a:off x="9639300" y="13541147"/>
          <a:ext cx="838200" cy="44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59301</xdr:rowOff>
    </xdr:from>
    <xdr:ext cx="534377" cy="259045"/>
    <xdr:sp macro="" textlink="">
      <xdr:nvSpPr>
        <xdr:cNvPr id="411" name="普通建設事業費 （ うち新規整備　）平均値テキスト"/>
        <xdr:cNvSpPr txBox="1"/>
      </xdr:nvSpPr>
      <xdr:spPr>
        <a:xfrm>
          <a:off x="10528300" y="132609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36424</xdr:rowOff>
    </xdr:from>
    <xdr:to>
      <xdr:col>55</xdr:col>
      <xdr:colOff>50800</xdr:colOff>
      <xdr:row>78</xdr:row>
      <xdr:rowOff>138024</xdr:rowOff>
    </xdr:to>
    <xdr:sp macro="" textlink="">
      <xdr:nvSpPr>
        <xdr:cNvPr id="412" name="フローチャート: 判断 411"/>
        <xdr:cNvSpPr/>
      </xdr:nvSpPr>
      <xdr:spPr>
        <a:xfrm>
          <a:off x="10426700" y="13409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168047</xdr:rowOff>
    </xdr:from>
    <xdr:to>
      <xdr:col>50</xdr:col>
      <xdr:colOff>114300</xdr:colOff>
      <xdr:row>79</xdr:row>
      <xdr:rowOff>9665</xdr:rowOff>
    </xdr:to>
    <xdr:cxnSp macro="">
      <xdr:nvCxnSpPr>
        <xdr:cNvPr id="413" name="直線コネクタ 412"/>
        <xdr:cNvCxnSpPr/>
      </xdr:nvCxnSpPr>
      <xdr:spPr>
        <a:xfrm flipV="1">
          <a:off x="8750300" y="13541147"/>
          <a:ext cx="889000" cy="13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21692</xdr:rowOff>
    </xdr:from>
    <xdr:to>
      <xdr:col>50</xdr:col>
      <xdr:colOff>165100</xdr:colOff>
      <xdr:row>78</xdr:row>
      <xdr:rowOff>123292</xdr:rowOff>
    </xdr:to>
    <xdr:sp macro="" textlink="">
      <xdr:nvSpPr>
        <xdr:cNvPr id="414" name="フローチャート: 判断 413"/>
        <xdr:cNvSpPr/>
      </xdr:nvSpPr>
      <xdr:spPr>
        <a:xfrm>
          <a:off x="9588500" y="13394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139819</xdr:rowOff>
    </xdr:from>
    <xdr:ext cx="534377" cy="259045"/>
    <xdr:sp macro="" textlink="">
      <xdr:nvSpPr>
        <xdr:cNvPr id="415" name="テキスト ボックス 414"/>
        <xdr:cNvSpPr txBox="1"/>
      </xdr:nvSpPr>
      <xdr:spPr>
        <a:xfrm>
          <a:off x="9372111" y="13170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170408</xdr:rowOff>
    </xdr:from>
    <xdr:to>
      <xdr:col>45</xdr:col>
      <xdr:colOff>177800</xdr:colOff>
      <xdr:row>79</xdr:row>
      <xdr:rowOff>9665</xdr:rowOff>
    </xdr:to>
    <xdr:cxnSp macro="">
      <xdr:nvCxnSpPr>
        <xdr:cNvPr id="416" name="直線コネクタ 415"/>
        <xdr:cNvCxnSpPr/>
      </xdr:nvCxnSpPr>
      <xdr:spPr>
        <a:xfrm>
          <a:off x="7861300" y="13543508"/>
          <a:ext cx="889000" cy="10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27381</xdr:rowOff>
    </xdr:from>
    <xdr:to>
      <xdr:col>46</xdr:col>
      <xdr:colOff>38100</xdr:colOff>
      <xdr:row>78</xdr:row>
      <xdr:rowOff>128981</xdr:rowOff>
    </xdr:to>
    <xdr:sp macro="" textlink="">
      <xdr:nvSpPr>
        <xdr:cNvPr id="417" name="フローチャート: 判断 416"/>
        <xdr:cNvSpPr/>
      </xdr:nvSpPr>
      <xdr:spPr>
        <a:xfrm>
          <a:off x="8699500" y="13400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145508</xdr:rowOff>
    </xdr:from>
    <xdr:ext cx="534377" cy="259045"/>
    <xdr:sp macro="" textlink="">
      <xdr:nvSpPr>
        <xdr:cNvPr id="418" name="テキスト ボックス 417"/>
        <xdr:cNvSpPr txBox="1"/>
      </xdr:nvSpPr>
      <xdr:spPr>
        <a:xfrm>
          <a:off x="8483111" y="13175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152476</xdr:rowOff>
    </xdr:from>
    <xdr:to>
      <xdr:col>41</xdr:col>
      <xdr:colOff>50800</xdr:colOff>
      <xdr:row>78</xdr:row>
      <xdr:rowOff>170408</xdr:rowOff>
    </xdr:to>
    <xdr:cxnSp macro="">
      <xdr:nvCxnSpPr>
        <xdr:cNvPr id="419" name="直線コネクタ 418"/>
        <xdr:cNvCxnSpPr/>
      </xdr:nvCxnSpPr>
      <xdr:spPr>
        <a:xfrm>
          <a:off x="6972300" y="13525576"/>
          <a:ext cx="889000" cy="17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163615</xdr:rowOff>
    </xdr:from>
    <xdr:to>
      <xdr:col>41</xdr:col>
      <xdr:colOff>101600</xdr:colOff>
      <xdr:row>78</xdr:row>
      <xdr:rowOff>93765</xdr:rowOff>
    </xdr:to>
    <xdr:sp macro="" textlink="">
      <xdr:nvSpPr>
        <xdr:cNvPr id="420" name="フローチャート: 判断 419"/>
        <xdr:cNvSpPr/>
      </xdr:nvSpPr>
      <xdr:spPr>
        <a:xfrm>
          <a:off x="7810500" y="1336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110292</xdr:rowOff>
    </xdr:from>
    <xdr:ext cx="534377" cy="259045"/>
    <xdr:sp macro="" textlink="">
      <xdr:nvSpPr>
        <xdr:cNvPr id="421" name="テキスト ボックス 420"/>
        <xdr:cNvSpPr txBox="1"/>
      </xdr:nvSpPr>
      <xdr:spPr>
        <a:xfrm>
          <a:off x="7594111" y="13140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10719</xdr:rowOff>
    </xdr:from>
    <xdr:to>
      <xdr:col>36</xdr:col>
      <xdr:colOff>165100</xdr:colOff>
      <xdr:row>78</xdr:row>
      <xdr:rowOff>112319</xdr:rowOff>
    </xdr:to>
    <xdr:sp macro="" textlink="">
      <xdr:nvSpPr>
        <xdr:cNvPr id="422" name="フローチャート: 判断 421"/>
        <xdr:cNvSpPr/>
      </xdr:nvSpPr>
      <xdr:spPr>
        <a:xfrm>
          <a:off x="6921500" y="1338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128846</xdr:rowOff>
    </xdr:from>
    <xdr:ext cx="534377" cy="259045"/>
    <xdr:sp macro="" textlink="">
      <xdr:nvSpPr>
        <xdr:cNvPr id="423" name="テキスト ボックス 422"/>
        <xdr:cNvSpPr txBox="1"/>
      </xdr:nvSpPr>
      <xdr:spPr>
        <a:xfrm>
          <a:off x="6705111" y="13159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4" name="テキスト ボックス 42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5" name="テキスト ボックス 42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6" name="テキスト ボックス 42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7" name="テキスト ボックス 42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8" name="テキスト ボックス 42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162179</xdr:rowOff>
    </xdr:from>
    <xdr:to>
      <xdr:col>55</xdr:col>
      <xdr:colOff>50800</xdr:colOff>
      <xdr:row>79</xdr:row>
      <xdr:rowOff>92329</xdr:rowOff>
    </xdr:to>
    <xdr:sp macro="" textlink="">
      <xdr:nvSpPr>
        <xdr:cNvPr id="429" name="楕円 428"/>
        <xdr:cNvSpPr/>
      </xdr:nvSpPr>
      <xdr:spPr>
        <a:xfrm>
          <a:off x="10426700" y="13535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77106</xdr:rowOff>
    </xdr:from>
    <xdr:ext cx="378565" cy="259045"/>
    <xdr:sp macro="" textlink="">
      <xdr:nvSpPr>
        <xdr:cNvPr id="430" name="普通建設事業費 （ うち新規整備　）該当値テキスト"/>
        <xdr:cNvSpPr txBox="1"/>
      </xdr:nvSpPr>
      <xdr:spPr>
        <a:xfrm>
          <a:off x="10528300" y="134502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117247</xdr:rowOff>
    </xdr:from>
    <xdr:to>
      <xdr:col>50</xdr:col>
      <xdr:colOff>165100</xdr:colOff>
      <xdr:row>79</xdr:row>
      <xdr:rowOff>47397</xdr:rowOff>
    </xdr:to>
    <xdr:sp macro="" textlink="">
      <xdr:nvSpPr>
        <xdr:cNvPr id="431" name="楕円 430"/>
        <xdr:cNvSpPr/>
      </xdr:nvSpPr>
      <xdr:spPr>
        <a:xfrm>
          <a:off x="9588500" y="13490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38524</xdr:rowOff>
    </xdr:from>
    <xdr:ext cx="469744" cy="259045"/>
    <xdr:sp macro="" textlink="">
      <xdr:nvSpPr>
        <xdr:cNvPr id="432" name="テキスト ボックス 431"/>
        <xdr:cNvSpPr txBox="1"/>
      </xdr:nvSpPr>
      <xdr:spPr>
        <a:xfrm>
          <a:off x="9404428" y="13583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130315</xdr:rowOff>
    </xdr:from>
    <xdr:to>
      <xdr:col>46</xdr:col>
      <xdr:colOff>38100</xdr:colOff>
      <xdr:row>79</xdr:row>
      <xdr:rowOff>60465</xdr:rowOff>
    </xdr:to>
    <xdr:sp macro="" textlink="">
      <xdr:nvSpPr>
        <xdr:cNvPr id="433" name="楕円 432"/>
        <xdr:cNvSpPr/>
      </xdr:nvSpPr>
      <xdr:spPr>
        <a:xfrm>
          <a:off x="8699500" y="13503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51592</xdr:rowOff>
    </xdr:from>
    <xdr:ext cx="469744" cy="259045"/>
    <xdr:sp macro="" textlink="">
      <xdr:nvSpPr>
        <xdr:cNvPr id="434" name="テキスト ボックス 433"/>
        <xdr:cNvSpPr txBox="1"/>
      </xdr:nvSpPr>
      <xdr:spPr>
        <a:xfrm>
          <a:off x="8515428" y="13596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119608</xdr:rowOff>
    </xdr:from>
    <xdr:to>
      <xdr:col>41</xdr:col>
      <xdr:colOff>101600</xdr:colOff>
      <xdr:row>79</xdr:row>
      <xdr:rowOff>49758</xdr:rowOff>
    </xdr:to>
    <xdr:sp macro="" textlink="">
      <xdr:nvSpPr>
        <xdr:cNvPr id="435" name="楕円 434"/>
        <xdr:cNvSpPr/>
      </xdr:nvSpPr>
      <xdr:spPr>
        <a:xfrm>
          <a:off x="7810500" y="13492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40885</xdr:rowOff>
    </xdr:from>
    <xdr:ext cx="469744" cy="259045"/>
    <xdr:sp macro="" textlink="">
      <xdr:nvSpPr>
        <xdr:cNvPr id="436" name="テキスト ボックス 435"/>
        <xdr:cNvSpPr txBox="1"/>
      </xdr:nvSpPr>
      <xdr:spPr>
        <a:xfrm>
          <a:off x="7626428" y="13585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101676</xdr:rowOff>
    </xdr:from>
    <xdr:to>
      <xdr:col>36</xdr:col>
      <xdr:colOff>165100</xdr:colOff>
      <xdr:row>79</xdr:row>
      <xdr:rowOff>31826</xdr:rowOff>
    </xdr:to>
    <xdr:sp macro="" textlink="">
      <xdr:nvSpPr>
        <xdr:cNvPr id="437" name="楕円 436"/>
        <xdr:cNvSpPr/>
      </xdr:nvSpPr>
      <xdr:spPr>
        <a:xfrm>
          <a:off x="6921500" y="13474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22953</xdr:rowOff>
    </xdr:from>
    <xdr:ext cx="469744" cy="259045"/>
    <xdr:sp macro="" textlink="">
      <xdr:nvSpPr>
        <xdr:cNvPr id="438" name="テキスト ボックス 437"/>
        <xdr:cNvSpPr txBox="1"/>
      </xdr:nvSpPr>
      <xdr:spPr>
        <a:xfrm>
          <a:off x="6737428" y="13567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9" name="正方形/長方形 43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0" name="正方形/長方形 43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1" name="正方形/長方形 44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2" name="正方形/長方形 44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3" name="正方形/長方形 44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4" name="正方形/長方形 44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5" name="正方形/長方形 44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6" name="正方形/長方形 44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7" name="テキスト ボックス 44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8" name="直線コネクタ 44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9" name="直線コネクタ 44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0" name="テキスト ボックス 44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1" name="直線コネクタ 45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2" name="テキスト ボックス 45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3" name="直線コネクタ 45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4" name="テキスト ボックス 453"/>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5" name="直線コネクタ 45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6" name="テキスト ボックス 455"/>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7" name="直線コネクタ 45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8" name="テキスト ボックス 457"/>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0" name="テキスト ボックス 45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45859</xdr:rowOff>
    </xdr:from>
    <xdr:to>
      <xdr:col>54</xdr:col>
      <xdr:colOff>189865</xdr:colOff>
      <xdr:row>99</xdr:row>
      <xdr:rowOff>13195</xdr:rowOff>
    </xdr:to>
    <xdr:cxnSp macro="">
      <xdr:nvCxnSpPr>
        <xdr:cNvPr id="462" name="直線コネクタ 461"/>
        <xdr:cNvCxnSpPr/>
      </xdr:nvCxnSpPr>
      <xdr:spPr>
        <a:xfrm flipV="1">
          <a:off x="10475595" y="15647809"/>
          <a:ext cx="1270" cy="13389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17022</xdr:rowOff>
    </xdr:from>
    <xdr:ext cx="469744" cy="259045"/>
    <xdr:sp macro="" textlink="">
      <xdr:nvSpPr>
        <xdr:cNvPr id="463" name="普通建設事業費 （ うち更新整備　）最小値テキスト"/>
        <xdr:cNvSpPr txBox="1"/>
      </xdr:nvSpPr>
      <xdr:spPr>
        <a:xfrm>
          <a:off x="10528300" y="16990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13195</xdr:rowOff>
    </xdr:from>
    <xdr:to>
      <xdr:col>55</xdr:col>
      <xdr:colOff>88900</xdr:colOff>
      <xdr:row>99</xdr:row>
      <xdr:rowOff>13195</xdr:rowOff>
    </xdr:to>
    <xdr:cxnSp macro="">
      <xdr:nvCxnSpPr>
        <xdr:cNvPr id="464" name="直線コネクタ 463"/>
        <xdr:cNvCxnSpPr/>
      </xdr:nvCxnSpPr>
      <xdr:spPr>
        <a:xfrm>
          <a:off x="10388600" y="16986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163986</xdr:rowOff>
    </xdr:from>
    <xdr:ext cx="599010" cy="259045"/>
    <xdr:sp macro="" textlink="">
      <xdr:nvSpPr>
        <xdr:cNvPr id="465" name="普通建設事業費 （ うち更新整備　）最大値テキスト"/>
        <xdr:cNvSpPr txBox="1"/>
      </xdr:nvSpPr>
      <xdr:spPr>
        <a:xfrm>
          <a:off x="10528300" y="15423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45859</xdr:rowOff>
    </xdr:from>
    <xdr:to>
      <xdr:col>55</xdr:col>
      <xdr:colOff>88900</xdr:colOff>
      <xdr:row>91</xdr:row>
      <xdr:rowOff>45859</xdr:rowOff>
    </xdr:to>
    <xdr:cxnSp macro="">
      <xdr:nvCxnSpPr>
        <xdr:cNvPr id="466" name="直線コネクタ 465"/>
        <xdr:cNvCxnSpPr/>
      </xdr:nvCxnSpPr>
      <xdr:spPr>
        <a:xfrm>
          <a:off x="10388600" y="15647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99670</xdr:rowOff>
    </xdr:from>
    <xdr:to>
      <xdr:col>55</xdr:col>
      <xdr:colOff>0</xdr:colOff>
      <xdr:row>97</xdr:row>
      <xdr:rowOff>148273</xdr:rowOff>
    </xdr:to>
    <xdr:cxnSp macro="">
      <xdr:nvCxnSpPr>
        <xdr:cNvPr id="467" name="直線コネクタ 466"/>
        <xdr:cNvCxnSpPr/>
      </xdr:nvCxnSpPr>
      <xdr:spPr>
        <a:xfrm flipV="1">
          <a:off x="9639300" y="16387420"/>
          <a:ext cx="838200" cy="391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152633</xdr:rowOff>
    </xdr:from>
    <xdr:ext cx="534377" cy="259045"/>
    <xdr:sp macro="" textlink="">
      <xdr:nvSpPr>
        <xdr:cNvPr id="468" name="普通建設事業費 （ うち更新整備　）平均値テキスト"/>
        <xdr:cNvSpPr txBox="1"/>
      </xdr:nvSpPr>
      <xdr:spPr>
        <a:xfrm>
          <a:off x="10528300" y="166118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2756</xdr:rowOff>
    </xdr:from>
    <xdr:to>
      <xdr:col>55</xdr:col>
      <xdr:colOff>50800</xdr:colOff>
      <xdr:row>97</xdr:row>
      <xdr:rowOff>104356</xdr:rowOff>
    </xdr:to>
    <xdr:sp macro="" textlink="">
      <xdr:nvSpPr>
        <xdr:cNvPr id="469" name="フローチャート: 判断 468"/>
        <xdr:cNvSpPr/>
      </xdr:nvSpPr>
      <xdr:spPr>
        <a:xfrm>
          <a:off x="10426700" y="1663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148273</xdr:rowOff>
    </xdr:from>
    <xdr:to>
      <xdr:col>50</xdr:col>
      <xdr:colOff>114300</xdr:colOff>
      <xdr:row>98</xdr:row>
      <xdr:rowOff>17742</xdr:rowOff>
    </xdr:to>
    <xdr:cxnSp macro="">
      <xdr:nvCxnSpPr>
        <xdr:cNvPr id="470" name="直線コネクタ 469"/>
        <xdr:cNvCxnSpPr/>
      </xdr:nvCxnSpPr>
      <xdr:spPr>
        <a:xfrm flipV="1">
          <a:off x="8750300" y="16778923"/>
          <a:ext cx="889000" cy="40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5893</xdr:rowOff>
    </xdr:from>
    <xdr:to>
      <xdr:col>50</xdr:col>
      <xdr:colOff>165100</xdr:colOff>
      <xdr:row>97</xdr:row>
      <xdr:rowOff>107493</xdr:rowOff>
    </xdr:to>
    <xdr:sp macro="" textlink="">
      <xdr:nvSpPr>
        <xdr:cNvPr id="471" name="フローチャート: 判断 470"/>
        <xdr:cNvSpPr/>
      </xdr:nvSpPr>
      <xdr:spPr>
        <a:xfrm>
          <a:off x="9588500" y="16636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124020</xdr:rowOff>
    </xdr:from>
    <xdr:ext cx="534377" cy="259045"/>
    <xdr:sp macro="" textlink="">
      <xdr:nvSpPr>
        <xdr:cNvPr id="472" name="テキスト ボックス 471"/>
        <xdr:cNvSpPr txBox="1"/>
      </xdr:nvSpPr>
      <xdr:spPr>
        <a:xfrm>
          <a:off x="9372111" y="16411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84837</xdr:rowOff>
    </xdr:from>
    <xdr:to>
      <xdr:col>45</xdr:col>
      <xdr:colOff>177800</xdr:colOff>
      <xdr:row>98</xdr:row>
      <xdr:rowOff>17742</xdr:rowOff>
    </xdr:to>
    <xdr:cxnSp macro="">
      <xdr:nvCxnSpPr>
        <xdr:cNvPr id="473" name="直線コネクタ 472"/>
        <xdr:cNvCxnSpPr/>
      </xdr:nvCxnSpPr>
      <xdr:spPr>
        <a:xfrm>
          <a:off x="7861300" y="16715487"/>
          <a:ext cx="889000" cy="104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433</xdr:rowOff>
    </xdr:from>
    <xdr:to>
      <xdr:col>46</xdr:col>
      <xdr:colOff>38100</xdr:colOff>
      <xdr:row>97</xdr:row>
      <xdr:rowOff>102033</xdr:rowOff>
    </xdr:to>
    <xdr:sp macro="" textlink="">
      <xdr:nvSpPr>
        <xdr:cNvPr id="474" name="フローチャート: 判断 473"/>
        <xdr:cNvSpPr/>
      </xdr:nvSpPr>
      <xdr:spPr>
        <a:xfrm>
          <a:off x="8699500" y="16631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118560</xdr:rowOff>
    </xdr:from>
    <xdr:ext cx="534377" cy="259045"/>
    <xdr:sp macro="" textlink="">
      <xdr:nvSpPr>
        <xdr:cNvPr id="475" name="テキスト ボックス 474"/>
        <xdr:cNvSpPr txBox="1"/>
      </xdr:nvSpPr>
      <xdr:spPr>
        <a:xfrm>
          <a:off x="8483111" y="16406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84837</xdr:rowOff>
    </xdr:from>
    <xdr:to>
      <xdr:col>41</xdr:col>
      <xdr:colOff>50800</xdr:colOff>
      <xdr:row>98</xdr:row>
      <xdr:rowOff>133731</xdr:rowOff>
    </xdr:to>
    <xdr:cxnSp macro="">
      <xdr:nvCxnSpPr>
        <xdr:cNvPr id="476" name="直線コネクタ 475"/>
        <xdr:cNvCxnSpPr/>
      </xdr:nvCxnSpPr>
      <xdr:spPr>
        <a:xfrm flipV="1">
          <a:off x="6972300" y="16715487"/>
          <a:ext cx="889000" cy="220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35153</xdr:rowOff>
    </xdr:from>
    <xdr:to>
      <xdr:col>41</xdr:col>
      <xdr:colOff>101600</xdr:colOff>
      <xdr:row>97</xdr:row>
      <xdr:rowOff>136753</xdr:rowOff>
    </xdr:to>
    <xdr:sp macro="" textlink="">
      <xdr:nvSpPr>
        <xdr:cNvPr id="477" name="フローチャート: 判断 476"/>
        <xdr:cNvSpPr/>
      </xdr:nvSpPr>
      <xdr:spPr>
        <a:xfrm>
          <a:off x="7810500" y="16665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127880</xdr:rowOff>
    </xdr:from>
    <xdr:ext cx="534377" cy="259045"/>
    <xdr:sp macro="" textlink="">
      <xdr:nvSpPr>
        <xdr:cNvPr id="478" name="テキスト ボックス 477"/>
        <xdr:cNvSpPr txBox="1"/>
      </xdr:nvSpPr>
      <xdr:spPr>
        <a:xfrm>
          <a:off x="7594111" y="16758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60007</xdr:rowOff>
    </xdr:from>
    <xdr:to>
      <xdr:col>36</xdr:col>
      <xdr:colOff>165100</xdr:colOff>
      <xdr:row>97</xdr:row>
      <xdr:rowOff>161607</xdr:rowOff>
    </xdr:to>
    <xdr:sp macro="" textlink="">
      <xdr:nvSpPr>
        <xdr:cNvPr id="479" name="フローチャート: 判断 478"/>
        <xdr:cNvSpPr/>
      </xdr:nvSpPr>
      <xdr:spPr>
        <a:xfrm>
          <a:off x="6921500" y="16690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6684</xdr:rowOff>
    </xdr:from>
    <xdr:ext cx="534377" cy="259045"/>
    <xdr:sp macro="" textlink="">
      <xdr:nvSpPr>
        <xdr:cNvPr id="480" name="テキスト ボックス 479"/>
        <xdr:cNvSpPr txBox="1"/>
      </xdr:nvSpPr>
      <xdr:spPr>
        <a:xfrm>
          <a:off x="6705111" y="16465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48870</xdr:rowOff>
    </xdr:from>
    <xdr:to>
      <xdr:col>55</xdr:col>
      <xdr:colOff>50800</xdr:colOff>
      <xdr:row>95</xdr:row>
      <xdr:rowOff>150470</xdr:rowOff>
    </xdr:to>
    <xdr:sp macro="" textlink="">
      <xdr:nvSpPr>
        <xdr:cNvPr id="486" name="楕円 485"/>
        <xdr:cNvSpPr/>
      </xdr:nvSpPr>
      <xdr:spPr>
        <a:xfrm>
          <a:off x="10426700" y="16336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71747</xdr:rowOff>
    </xdr:from>
    <xdr:ext cx="534377" cy="259045"/>
    <xdr:sp macro="" textlink="">
      <xdr:nvSpPr>
        <xdr:cNvPr id="487" name="普通建設事業費 （ うち更新整備　）該当値テキスト"/>
        <xdr:cNvSpPr txBox="1"/>
      </xdr:nvSpPr>
      <xdr:spPr>
        <a:xfrm>
          <a:off x="10528300" y="16188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97473</xdr:rowOff>
    </xdr:from>
    <xdr:to>
      <xdr:col>50</xdr:col>
      <xdr:colOff>165100</xdr:colOff>
      <xdr:row>98</xdr:row>
      <xdr:rowOff>27623</xdr:rowOff>
    </xdr:to>
    <xdr:sp macro="" textlink="">
      <xdr:nvSpPr>
        <xdr:cNvPr id="488" name="楕円 487"/>
        <xdr:cNvSpPr/>
      </xdr:nvSpPr>
      <xdr:spPr>
        <a:xfrm>
          <a:off x="9588500" y="16728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18750</xdr:rowOff>
    </xdr:from>
    <xdr:ext cx="534377" cy="259045"/>
    <xdr:sp macro="" textlink="">
      <xdr:nvSpPr>
        <xdr:cNvPr id="489" name="テキスト ボックス 488"/>
        <xdr:cNvSpPr txBox="1"/>
      </xdr:nvSpPr>
      <xdr:spPr>
        <a:xfrm>
          <a:off x="9372111" y="16820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138392</xdr:rowOff>
    </xdr:from>
    <xdr:to>
      <xdr:col>46</xdr:col>
      <xdr:colOff>38100</xdr:colOff>
      <xdr:row>98</xdr:row>
      <xdr:rowOff>68542</xdr:rowOff>
    </xdr:to>
    <xdr:sp macro="" textlink="">
      <xdr:nvSpPr>
        <xdr:cNvPr id="490" name="楕円 489"/>
        <xdr:cNvSpPr/>
      </xdr:nvSpPr>
      <xdr:spPr>
        <a:xfrm>
          <a:off x="8699500" y="16769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59669</xdr:rowOff>
    </xdr:from>
    <xdr:ext cx="534377" cy="259045"/>
    <xdr:sp macro="" textlink="">
      <xdr:nvSpPr>
        <xdr:cNvPr id="491" name="テキスト ボックス 490"/>
        <xdr:cNvSpPr txBox="1"/>
      </xdr:nvSpPr>
      <xdr:spPr>
        <a:xfrm>
          <a:off x="8483111" y="16861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34037</xdr:rowOff>
    </xdr:from>
    <xdr:to>
      <xdr:col>41</xdr:col>
      <xdr:colOff>101600</xdr:colOff>
      <xdr:row>97</xdr:row>
      <xdr:rowOff>135637</xdr:rowOff>
    </xdr:to>
    <xdr:sp macro="" textlink="">
      <xdr:nvSpPr>
        <xdr:cNvPr id="492" name="楕円 491"/>
        <xdr:cNvSpPr/>
      </xdr:nvSpPr>
      <xdr:spPr>
        <a:xfrm>
          <a:off x="7810500" y="1666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152164</xdr:rowOff>
    </xdr:from>
    <xdr:ext cx="534377" cy="259045"/>
    <xdr:sp macro="" textlink="">
      <xdr:nvSpPr>
        <xdr:cNvPr id="493" name="テキスト ボックス 492"/>
        <xdr:cNvSpPr txBox="1"/>
      </xdr:nvSpPr>
      <xdr:spPr>
        <a:xfrm>
          <a:off x="7594111" y="16439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82931</xdr:rowOff>
    </xdr:from>
    <xdr:to>
      <xdr:col>36</xdr:col>
      <xdr:colOff>165100</xdr:colOff>
      <xdr:row>99</xdr:row>
      <xdr:rowOff>13081</xdr:rowOff>
    </xdr:to>
    <xdr:sp macro="" textlink="">
      <xdr:nvSpPr>
        <xdr:cNvPr id="494" name="楕円 493"/>
        <xdr:cNvSpPr/>
      </xdr:nvSpPr>
      <xdr:spPr>
        <a:xfrm>
          <a:off x="6921500" y="16885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99</xdr:row>
      <xdr:rowOff>4208</xdr:rowOff>
    </xdr:from>
    <xdr:ext cx="469744" cy="259045"/>
    <xdr:sp macro="" textlink="">
      <xdr:nvSpPr>
        <xdr:cNvPr id="495" name="テキスト ボックス 494"/>
        <xdr:cNvSpPr txBox="1"/>
      </xdr:nvSpPr>
      <xdr:spPr>
        <a:xfrm>
          <a:off x="6737428" y="16977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6" name="直線コネクタ 505"/>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7" name="テキスト ボックス 506"/>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8" name="直線コネクタ 507"/>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9" name="テキスト ボックス 508"/>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0" name="直線コネクタ 509"/>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1" name="テキスト ボックス 510"/>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2" name="直線コネクタ 511"/>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3" name="テキスト ボックス 512"/>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5" name="テキスト ボックス 51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48214</xdr:rowOff>
    </xdr:from>
    <xdr:to>
      <xdr:col>85</xdr:col>
      <xdr:colOff>126364</xdr:colOff>
      <xdr:row>38</xdr:row>
      <xdr:rowOff>139700</xdr:rowOff>
    </xdr:to>
    <xdr:cxnSp macro="">
      <xdr:nvCxnSpPr>
        <xdr:cNvPr id="517" name="直線コネクタ 516"/>
        <xdr:cNvCxnSpPr/>
      </xdr:nvCxnSpPr>
      <xdr:spPr>
        <a:xfrm flipV="1">
          <a:off x="16317595" y="5534614"/>
          <a:ext cx="1269" cy="1120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147144</xdr:rowOff>
    </xdr:from>
    <xdr:ext cx="249299" cy="259045"/>
    <xdr:sp macro="" textlink="">
      <xdr:nvSpPr>
        <xdr:cNvPr id="518" name="災害復旧事業費最小値テキスト"/>
        <xdr:cNvSpPr txBox="1"/>
      </xdr:nvSpPr>
      <xdr:spPr>
        <a:xfrm>
          <a:off x="16370300" y="66622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9" name="直線コネクタ 518"/>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166341</xdr:rowOff>
    </xdr:from>
    <xdr:ext cx="534377" cy="259045"/>
    <xdr:sp macro="" textlink="">
      <xdr:nvSpPr>
        <xdr:cNvPr id="520" name="災害復旧事業費最大値テキスト"/>
        <xdr:cNvSpPr txBox="1"/>
      </xdr:nvSpPr>
      <xdr:spPr>
        <a:xfrm>
          <a:off x="16370300" y="5309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48214</xdr:rowOff>
    </xdr:from>
    <xdr:to>
      <xdr:col>86</xdr:col>
      <xdr:colOff>25400</xdr:colOff>
      <xdr:row>32</xdr:row>
      <xdr:rowOff>48214</xdr:rowOff>
    </xdr:to>
    <xdr:cxnSp macro="">
      <xdr:nvCxnSpPr>
        <xdr:cNvPr id="521" name="直線コネクタ 520"/>
        <xdr:cNvCxnSpPr/>
      </xdr:nvCxnSpPr>
      <xdr:spPr>
        <a:xfrm>
          <a:off x="16230600" y="5534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124247</xdr:rowOff>
    </xdr:from>
    <xdr:to>
      <xdr:col>85</xdr:col>
      <xdr:colOff>127000</xdr:colOff>
      <xdr:row>38</xdr:row>
      <xdr:rowOff>137871</xdr:rowOff>
    </xdr:to>
    <xdr:cxnSp macro="">
      <xdr:nvCxnSpPr>
        <xdr:cNvPr id="522" name="直線コネクタ 521"/>
        <xdr:cNvCxnSpPr/>
      </xdr:nvCxnSpPr>
      <xdr:spPr>
        <a:xfrm>
          <a:off x="15481300" y="6639347"/>
          <a:ext cx="838200" cy="13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64594</xdr:rowOff>
    </xdr:from>
    <xdr:ext cx="469744" cy="259045"/>
    <xdr:sp macro="" textlink="">
      <xdr:nvSpPr>
        <xdr:cNvPr id="523" name="災害復旧事業費平均値テキスト"/>
        <xdr:cNvSpPr txBox="1"/>
      </xdr:nvSpPr>
      <xdr:spPr>
        <a:xfrm>
          <a:off x="16370300" y="64082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41717</xdr:rowOff>
    </xdr:from>
    <xdr:to>
      <xdr:col>85</xdr:col>
      <xdr:colOff>177800</xdr:colOff>
      <xdr:row>38</xdr:row>
      <xdr:rowOff>143317</xdr:rowOff>
    </xdr:to>
    <xdr:sp macro="" textlink="">
      <xdr:nvSpPr>
        <xdr:cNvPr id="524" name="フローチャート: 判断 523"/>
        <xdr:cNvSpPr/>
      </xdr:nvSpPr>
      <xdr:spPr>
        <a:xfrm>
          <a:off x="16268700" y="6556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100106</xdr:rowOff>
    </xdr:from>
    <xdr:to>
      <xdr:col>81</xdr:col>
      <xdr:colOff>50800</xdr:colOff>
      <xdr:row>38</xdr:row>
      <xdr:rowOff>124247</xdr:rowOff>
    </xdr:to>
    <xdr:cxnSp macro="">
      <xdr:nvCxnSpPr>
        <xdr:cNvPr id="525" name="直線コネクタ 524"/>
        <xdr:cNvCxnSpPr/>
      </xdr:nvCxnSpPr>
      <xdr:spPr>
        <a:xfrm>
          <a:off x="14592300" y="6615206"/>
          <a:ext cx="889000" cy="24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39751</xdr:rowOff>
    </xdr:from>
    <xdr:to>
      <xdr:col>81</xdr:col>
      <xdr:colOff>101600</xdr:colOff>
      <xdr:row>38</xdr:row>
      <xdr:rowOff>141351</xdr:rowOff>
    </xdr:to>
    <xdr:sp macro="" textlink="">
      <xdr:nvSpPr>
        <xdr:cNvPr id="526" name="フローチャート: 判断 525"/>
        <xdr:cNvSpPr/>
      </xdr:nvSpPr>
      <xdr:spPr>
        <a:xfrm>
          <a:off x="15430500" y="6554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157878</xdr:rowOff>
    </xdr:from>
    <xdr:ext cx="469744" cy="259045"/>
    <xdr:sp macro="" textlink="">
      <xdr:nvSpPr>
        <xdr:cNvPr id="527" name="テキスト ボックス 526"/>
        <xdr:cNvSpPr txBox="1"/>
      </xdr:nvSpPr>
      <xdr:spPr>
        <a:xfrm>
          <a:off x="15246428" y="6330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100106</xdr:rowOff>
    </xdr:from>
    <xdr:to>
      <xdr:col>76</xdr:col>
      <xdr:colOff>114300</xdr:colOff>
      <xdr:row>38</xdr:row>
      <xdr:rowOff>138831</xdr:rowOff>
    </xdr:to>
    <xdr:cxnSp macro="">
      <xdr:nvCxnSpPr>
        <xdr:cNvPr id="528" name="直線コネクタ 527"/>
        <xdr:cNvCxnSpPr/>
      </xdr:nvCxnSpPr>
      <xdr:spPr>
        <a:xfrm flipV="1">
          <a:off x="13703300" y="6615206"/>
          <a:ext cx="889000" cy="38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43454</xdr:rowOff>
    </xdr:from>
    <xdr:to>
      <xdr:col>76</xdr:col>
      <xdr:colOff>165100</xdr:colOff>
      <xdr:row>38</xdr:row>
      <xdr:rowOff>145054</xdr:rowOff>
    </xdr:to>
    <xdr:sp macro="" textlink="">
      <xdr:nvSpPr>
        <xdr:cNvPr id="529" name="フローチャート: 判断 528"/>
        <xdr:cNvSpPr/>
      </xdr:nvSpPr>
      <xdr:spPr>
        <a:xfrm>
          <a:off x="14541500" y="655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36</xdr:row>
      <xdr:rowOff>161581</xdr:rowOff>
    </xdr:from>
    <xdr:ext cx="378565" cy="259045"/>
    <xdr:sp macro="" textlink="">
      <xdr:nvSpPr>
        <xdr:cNvPr id="530" name="テキスト ボックス 529"/>
        <xdr:cNvSpPr txBox="1"/>
      </xdr:nvSpPr>
      <xdr:spPr>
        <a:xfrm>
          <a:off x="14403017" y="63337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133619</xdr:rowOff>
    </xdr:from>
    <xdr:to>
      <xdr:col>71</xdr:col>
      <xdr:colOff>177800</xdr:colOff>
      <xdr:row>38</xdr:row>
      <xdr:rowOff>138831</xdr:rowOff>
    </xdr:to>
    <xdr:cxnSp macro="">
      <xdr:nvCxnSpPr>
        <xdr:cNvPr id="531" name="直線コネクタ 530"/>
        <xdr:cNvCxnSpPr/>
      </xdr:nvCxnSpPr>
      <xdr:spPr>
        <a:xfrm>
          <a:off x="12814300" y="6648719"/>
          <a:ext cx="889000" cy="5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29921</xdr:rowOff>
    </xdr:from>
    <xdr:to>
      <xdr:col>72</xdr:col>
      <xdr:colOff>38100</xdr:colOff>
      <xdr:row>38</xdr:row>
      <xdr:rowOff>131521</xdr:rowOff>
    </xdr:to>
    <xdr:sp macro="" textlink="">
      <xdr:nvSpPr>
        <xdr:cNvPr id="532" name="フローチャート: 判断 531"/>
        <xdr:cNvSpPr/>
      </xdr:nvSpPr>
      <xdr:spPr>
        <a:xfrm>
          <a:off x="13652500" y="6545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148048</xdr:rowOff>
    </xdr:from>
    <xdr:ext cx="469744" cy="259045"/>
    <xdr:sp macro="" textlink="">
      <xdr:nvSpPr>
        <xdr:cNvPr id="533" name="テキスト ボックス 532"/>
        <xdr:cNvSpPr txBox="1"/>
      </xdr:nvSpPr>
      <xdr:spPr>
        <a:xfrm>
          <a:off x="13468428" y="6320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13142</xdr:rowOff>
    </xdr:from>
    <xdr:to>
      <xdr:col>67</xdr:col>
      <xdr:colOff>101600</xdr:colOff>
      <xdr:row>38</xdr:row>
      <xdr:rowOff>114742</xdr:rowOff>
    </xdr:to>
    <xdr:sp macro="" textlink="">
      <xdr:nvSpPr>
        <xdr:cNvPr id="534" name="フローチャート: 判断 533"/>
        <xdr:cNvSpPr/>
      </xdr:nvSpPr>
      <xdr:spPr>
        <a:xfrm>
          <a:off x="12763500" y="6528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131269</xdr:rowOff>
    </xdr:from>
    <xdr:ext cx="469744" cy="259045"/>
    <xdr:sp macro="" textlink="">
      <xdr:nvSpPr>
        <xdr:cNvPr id="535" name="テキスト ボックス 534"/>
        <xdr:cNvSpPr txBox="1"/>
      </xdr:nvSpPr>
      <xdr:spPr>
        <a:xfrm>
          <a:off x="12579428" y="6303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87071</xdr:rowOff>
    </xdr:from>
    <xdr:to>
      <xdr:col>85</xdr:col>
      <xdr:colOff>177800</xdr:colOff>
      <xdr:row>39</xdr:row>
      <xdr:rowOff>17221</xdr:rowOff>
    </xdr:to>
    <xdr:sp macro="" textlink="">
      <xdr:nvSpPr>
        <xdr:cNvPr id="541" name="楕円 540"/>
        <xdr:cNvSpPr/>
      </xdr:nvSpPr>
      <xdr:spPr>
        <a:xfrm>
          <a:off x="16268700" y="6602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20144</xdr:rowOff>
    </xdr:from>
    <xdr:ext cx="313932" cy="259045"/>
    <xdr:sp macro="" textlink="">
      <xdr:nvSpPr>
        <xdr:cNvPr id="542" name="災害復旧事業費該当値テキスト"/>
        <xdr:cNvSpPr txBox="1"/>
      </xdr:nvSpPr>
      <xdr:spPr>
        <a:xfrm>
          <a:off x="16370300" y="653524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73447</xdr:rowOff>
    </xdr:from>
    <xdr:to>
      <xdr:col>81</xdr:col>
      <xdr:colOff>101600</xdr:colOff>
      <xdr:row>39</xdr:row>
      <xdr:rowOff>3597</xdr:rowOff>
    </xdr:to>
    <xdr:sp macro="" textlink="">
      <xdr:nvSpPr>
        <xdr:cNvPr id="543" name="楕円 542"/>
        <xdr:cNvSpPr/>
      </xdr:nvSpPr>
      <xdr:spPr>
        <a:xfrm>
          <a:off x="15430500" y="6588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38</xdr:row>
      <xdr:rowOff>166174</xdr:rowOff>
    </xdr:from>
    <xdr:ext cx="378565" cy="259045"/>
    <xdr:sp macro="" textlink="">
      <xdr:nvSpPr>
        <xdr:cNvPr id="544" name="テキスト ボックス 543"/>
        <xdr:cNvSpPr txBox="1"/>
      </xdr:nvSpPr>
      <xdr:spPr>
        <a:xfrm>
          <a:off x="15292017" y="66812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49306</xdr:rowOff>
    </xdr:from>
    <xdr:to>
      <xdr:col>76</xdr:col>
      <xdr:colOff>165100</xdr:colOff>
      <xdr:row>38</xdr:row>
      <xdr:rowOff>150906</xdr:rowOff>
    </xdr:to>
    <xdr:sp macro="" textlink="">
      <xdr:nvSpPr>
        <xdr:cNvPr id="545" name="楕円 544"/>
        <xdr:cNvSpPr/>
      </xdr:nvSpPr>
      <xdr:spPr>
        <a:xfrm>
          <a:off x="14541500" y="6564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38</xdr:row>
      <xdr:rowOff>142033</xdr:rowOff>
    </xdr:from>
    <xdr:ext cx="378565" cy="259045"/>
    <xdr:sp macro="" textlink="">
      <xdr:nvSpPr>
        <xdr:cNvPr id="546" name="テキスト ボックス 545"/>
        <xdr:cNvSpPr txBox="1"/>
      </xdr:nvSpPr>
      <xdr:spPr>
        <a:xfrm>
          <a:off x="14403017" y="66571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88031</xdr:rowOff>
    </xdr:from>
    <xdr:to>
      <xdr:col>72</xdr:col>
      <xdr:colOff>38100</xdr:colOff>
      <xdr:row>39</xdr:row>
      <xdr:rowOff>18181</xdr:rowOff>
    </xdr:to>
    <xdr:sp macro="" textlink="">
      <xdr:nvSpPr>
        <xdr:cNvPr id="547" name="楕円 546"/>
        <xdr:cNvSpPr/>
      </xdr:nvSpPr>
      <xdr:spPr>
        <a:xfrm>
          <a:off x="13652500" y="6603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39</xdr:row>
      <xdr:rowOff>9308</xdr:rowOff>
    </xdr:from>
    <xdr:ext cx="313932" cy="259045"/>
    <xdr:sp macro="" textlink="">
      <xdr:nvSpPr>
        <xdr:cNvPr id="548" name="テキスト ボックス 547"/>
        <xdr:cNvSpPr txBox="1"/>
      </xdr:nvSpPr>
      <xdr:spPr>
        <a:xfrm>
          <a:off x="13546333" y="669585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82819</xdr:rowOff>
    </xdr:from>
    <xdr:to>
      <xdr:col>67</xdr:col>
      <xdr:colOff>101600</xdr:colOff>
      <xdr:row>39</xdr:row>
      <xdr:rowOff>12969</xdr:rowOff>
    </xdr:to>
    <xdr:sp macro="" textlink="">
      <xdr:nvSpPr>
        <xdr:cNvPr id="549" name="楕円 548"/>
        <xdr:cNvSpPr/>
      </xdr:nvSpPr>
      <xdr:spPr>
        <a:xfrm>
          <a:off x="12763500" y="6597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4096</xdr:rowOff>
    </xdr:from>
    <xdr:ext cx="378565" cy="259045"/>
    <xdr:sp macro="" textlink="">
      <xdr:nvSpPr>
        <xdr:cNvPr id="550" name="テキスト ボックス 549"/>
        <xdr:cNvSpPr txBox="1"/>
      </xdr:nvSpPr>
      <xdr:spPr>
        <a:xfrm>
          <a:off x="12625017" y="66906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2" name="テキスト ボックス 56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4" name="テキスト ボックス 56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6" name="直線コネクタ 56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1" name="直線コネクタ 57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3" name="フローチャート: 判断 57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4" name="直線コネクタ 57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5" name="フローチャート: 判断 57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6" name="テキスト ボックス 575"/>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7" name="直線コネクタ 57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8" name="フローチャート: 判断 57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9" name="テキスト ボックス 578"/>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0" name="直線コネクタ 57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1" name="フローチャート: 判断 58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2" name="テキスト ボックス 581"/>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3" name="フローチャート: 判断 58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4" name="テキスト ボックス 583"/>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0" name="楕円 58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2" name="楕円 59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3" name="テキスト ボックス 592"/>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4" name="楕円 59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5" name="テキスト ボックス 594"/>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6" name="楕円 59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7" name="テキスト ボックス 596"/>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8" name="楕円 59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9" name="テキスト ボックス 598"/>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1" name="テキスト ボックス 61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3" name="テキスト ボックス 612"/>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5" name="テキスト ボックス 614"/>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7" name="テキスト ボックス 616"/>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9" name="テキスト ボックス 618"/>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25844</xdr:rowOff>
    </xdr:from>
    <xdr:to>
      <xdr:col>85</xdr:col>
      <xdr:colOff>126364</xdr:colOff>
      <xdr:row>78</xdr:row>
      <xdr:rowOff>78499</xdr:rowOff>
    </xdr:to>
    <xdr:cxnSp macro="">
      <xdr:nvCxnSpPr>
        <xdr:cNvPr id="623" name="直線コネクタ 622"/>
        <xdr:cNvCxnSpPr/>
      </xdr:nvCxnSpPr>
      <xdr:spPr>
        <a:xfrm flipV="1">
          <a:off x="16317595" y="12027344"/>
          <a:ext cx="1269" cy="1424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82326</xdr:rowOff>
    </xdr:from>
    <xdr:ext cx="534377" cy="259045"/>
    <xdr:sp macro="" textlink="">
      <xdr:nvSpPr>
        <xdr:cNvPr id="624" name="公債費最小値テキスト"/>
        <xdr:cNvSpPr txBox="1"/>
      </xdr:nvSpPr>
      <xdr:spPr>
        <a:xfrm>
          <a:off x="16370300" y="13455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78499</xdr:rowOff>
    </xdr:from>
    <xdr:to>
      <xdr:col>86</xdr:col>
      <xdr:colOff>25400</xdr:colOff>
      <xdr:row>78</xdr:row>
      <xdr:rowOff>78499</xdr:rowOff>
    </xdr:to>
    <xdr:cxnSp macro="">
      <xdr:nvCxnSpPr>
        <xdr:cNvPr id="625" name="直線コネクタ 624"/>
        <xdr:cNvCxnSpPr/>
      </xdr:nvCxnSpPr>
      <xdr:spPr>
        <a:xfrm>
          <a:off x="16230600" y="13451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143971</xdr:rowOff>
    </xdr:from>
    <xdr:ext cx="599010" cy="259045"/>
    <xdr:sp macro="" textlink="">
      <xdr:nvSpPr>
        <xdr:cNvPr id="626" name="公債費最大値テキスト"/>
        <xdr:cNvSpPr txBox="1"/>
      </xdr:nvSpPr>
      <xdr:spPr>
        <a:xfrm>
          <a:off x="16370300" y="11802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25844</xdr:rowOff>
    </xdr:from>
    <xdr:to>
      <xdr:col>86</xdr:col>
      <xdr:colOff>25400</xdr:colOff>
      <xdr:row>70</xdr:row>
      <xdr:rowOff>25844</xdr:rowOff>
    </xdr:to>
    <xdr:cxnSp macro="">
      <xdr:nvCxnSpPr>
        <xdr:cNvPr id="627" name="直線コネクタ 626"/>
        <xdr:cNvCxnSpPr/>
      </xdr:nvCxnSpPr>
      <xdr:spPr>
        <a:xfrm>
          <a:off x="16230600" y="12027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78829</xdr:rowOff>
    </xdr:from>
    <xdr:to>
      <xdr:col>85</xdr:col>
      <xdr:colOff>127000</xdr:colOff>
      <xdr:row>77</xdr:row>
      <xdr:rowOff>104611</xdr:rowOff>
    </xdr:to>
    <xdr:cxnSp macro="">
      <xdr:nvCxnSpPr>
        <xdr:cNvPr id="628" name="直線コネクタ 627"/>
        <xdr:cNvCxnSpPr/>
      </xdr:nvCxnSpPr>
      <xdr:spPr>
        <a:xfrm flipV="1">
          <a:off x="15481300" y="13280479"/>
          <a:ext cx="838200" cy="25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71531</xdr:rowOff>
    </xdr:from>
    <xdr:ext cx="534377" cy="259045"/>
    <xdr:sp macro="" textlink="">
      <xdr:nvSpPr>
        <xdr:cNvPr id="629" name="公債費平均値テキスト"/>
        <xdr:cNvSpPr txBox="1"/>
      </xdr:nvSpPr>
      <xdr:spPr>
        <a:xfrm>
          <a:off x="16370300" y="129302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48654</xdr:rowOff>
    </xdr:from>
    <xdr:to>
      <xdr:col>85</xdr:col>
      <xdr:colOff>177800</xdr:colOff>
      <xdr:row>76</xdr:row>
      <xdr:rowOff>150254</xdr:rowOff>
    </xdr:to>
    <xdr:sp macro="" textlink="">
      <xdr:nvSpPr>
        <xdr:cNvPr id="630" name="フローチャート: 判断 629"/>
        <xdr:cNvSpPr/>
      </xdr:nvSpPr>
      <xdr:spPr>
        <a:xfrm>
          <a:off x="16268700" y="13078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104203</xdr:rowOff>
    </xdr:from>
    <xdr:to>
      <xdr:col>81</xdr:col>
      <xdr:colOff>50800</xdr:colOff>
      <xdr:row>77</xdr:row>
      <xdr:rowOff>104611</xdr:rowOff>
    </xdr:to>
    <xdr:cxnSp macro="">
      <xdr:nvCxnSpPr>
        <xdr:cNvPr id="631" name="直線コネクタ 630"/>
        <xdr:cNvCxnSpPr/>
      </xdr:nvCxnSpPr>
      <xdr:spPr>
        <a:xfrm>
          <a:off x="14592300" y="13305853"/>
          <a:ext cx="889000" cy="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53087</xdr:rowOff>
    </xdr:from>
    <xdr:to>
      <xdr:col>81</xdr:col>
      <xdr:colOff>101600</xdr:colOff>
      <xdr:row>76</xdr:row>
      <xdr:rowOff>154687</xdr:rowOff>
    </xdr:to>
    <xdr:sp macro="" textlink="">
      <xdr:nvSpPr>
        <xdr:cNvPr id="632" name="フローチャート: 判断 631"/>
        <xdr:cNvSpPr/>
      </xdr:nvSpPr>
      <xdr:spPr>
        <a:xfrm>
          <a:off x="15430500" y="1308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171213</xdr:rowOff>
    </xdr:from>
    <xdr:ext cx="534377" cy="259045"/>
    <xdr:sp macro="" textlink="">
      <xdr:nvSpPr>
        <xdr:cNvPr id="633" name="テキスト ボックス 632"/>
        <xdr:cNvSpPr txBox="1"/>
      </xdr:nvSpPr>
      <xdr:spPr>
        <a:xfrm>
          <a:off x="15214111" y="12858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40170</xdr:rowOff>
    </xdr:from>
    <xdr:to>
      <xdr:col>76</xdr:col>
      <xdr:colOff>114300</xdr:colOff>
      <xdr:row>77</xdr:row>
      <xdr:rowOff>104203</xdr:rowOff>
    </xdr:to>
    <xdr:cxnSp macro="">
      <xdr:nvCxnSpPr>
        <xdr:cNvPr id="634" name="直線コネクタ 633"/>
        <xdr:cNvCxnSpPr/>
      </xdr:nvCxnSpPr>
      <xdr:spPr>
        <a:xfrm>
          <a:off x="13703300" y="13241820"/>
          <a:ext cx="889000" cy="64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49518</xdr:rowOff>
    </xdr:from>
    <xdr:to>
      <xdr:col>76</xdr:col>
      <xdr:colOff>165100</xdr:colOff>
      <xdr:row>76</xdr:row>
      <xdr:rowOff>151118</xdr:rowOff>
    </xdr:to>
    <xdr:sp macro="" textlink="">
      <xdr:nvSpPr>
        <xdr:cNvPr id="635" name="フローチャート: 判断 634"/>
        <xdr:cNvSpPr/>
      </xdr:nvSpPr>
      <xdr:spPr>
        <a:xfrm>
          <a:off x="14541500" y="13079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167644</xdr:rowOff>
    </xdr:from>
    <xdr:ext cx="534377" cy="259045"/>
    <xdr:sp macro="" textlink="">
      <xdr:nvSpPr>
        <xdr:cNvPr id="636" name="テキスト ボックス 635"/>
        <xdr:cNvSpPr txBox="1"/>
      </xdr:nvSpPr>
      <xdr:spPr>
        <a:xfrm>
          <a:off x="14325111" y="12854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20586</xdr:rowOff>
    </xdr:from>
    <xdr:to>
      <xdr:col>71</xdr:col>
      <xdr:colOff>177800</xdr:colOff>
      <xdr:row>77</xdr:row>
      <xdr:rowOff>40170</xdr:rowOff>
    </xdr:to>
    <xdr:cxnSp macro="">
      <xdr:nvCxnSpPr>
        <xdr:cNvPr id="637" name="直線コネクタ 636"/>
        <xdr:cNvCxnSpPr/>
      </xdr:nvCxnSpPr>
      <xdr:spPr>
        <a:xfrm>
          <a:off x="12814300" y="13222236"/>
          <a:ext cx="889000" cy="19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58902</xdr:rowOff>
    </xdr:from>
    <xdr:to>
      <xdr:col>72</xdr:col>
      <xdr:colOff>38100</xdr:colOff>
      <xdr:row>76</xdr:row>
      <xdr:rowOff>160502</xdr:rowOff>
    </xdr:to>
    <xdr:sp macro="" textlink="">
      <xdr:nvSpPr>
        <xdr:cNvPr id="638" name="フローチャート: 判断 637"/>
        <xdr:cNvSpPr/>
      </xdr:nvSpPr>
      <xdr:spPr>
        <a:xfrm>
          <a:off x="13652500" y="13089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5580</xdr:rowOff>
    </xdr:from>
    <xdr:ext cx="534377" cy="259045"/>
    <xdr:sp macro="" textlink="">
      <xdr:nvSpPr>
        <xdr:cNvPr id="639" name="テキスト ボックス 638"/>
        <xdr:cNvSpPr txBox="1"/>
      </xdr:nvSpPr>
      <xdr:spPr>
        <a:xfrm>
          <a:off x="13436111" y="12864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64427</xdr:rowOff>
    </xdr:from>
    <xdr:to>
      <xdr:col>67</xdr:col>
      <xdr:colOff>101600</xdr:colOff>
      <xdr:row>76</xdr:row>
      <xdr:rowOff>166027</xdr:rowOff>
    </xdr:to>
    <xdr:sp macro="" textlink="">
      <xdr:nvSpPr>
        <xdr:cNvPr id="640" name="フローチャート: 判断 639"/>
        <xdr:cNvSpPr/>
      </xdr:nvSpPr>
      <xdr:spPr>
        <a:xfrm>
          <a:off x="12763500" y="1309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11104</xdr:rowOff>
    </xdr:from>
    <xdr:ext cx="534377" cy="259045"/>
    <xdr:sp macro="" textlink="">
      <xdr:nvSpPr>
        <xdr:cNvPr id="641" name="テキスト ボックス 640"/>
        <xdr:cNvSpPr txBox="1"/>
      </xdr:nvSpPr>
      <xdr:spPr>
        <a:xfrm>
          <a:off x="12547111" y="12869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28029</xdr:rowOff>
    </xdr:from>
    <xdr:to>
      <xdr:col>85</xdr:col>
      <xdr:colOff>177800</xdr:colOff>
      <xdr:row>77</xdr:row>
      <xdr:rowOff>129629</xdr:rowOff>
    </xdr:to>
    <xdr:sp macro="" textlink="">
      <xdr:nvSpPr>
        <xdr:cNvPr id="647" name="楕円 646"/>
        <xdr:cNvSpPr/>
      </xdr:nvSpPr>
      <xdr:spPr>
        <a:xfrm>
          <a:off x="16268700" y="13229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6456</xdr:rowOff>
    </xdr:from>
    <xdr:ext cx="534377" cy="259045"/>
    <xdr:sp macro="" textlink="">
      <xdr:nvSpPr>
        <xdr:cNvPr id="648" name="公債費該当値テキスト"/>
        <xdr:cNvSpPr txBox="1"/>
      </xdr:nvSpPr>
      <xdr:spPr>
        <a:xfrm>
          <a:off x="16370300" y="13208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53811</xdr:rowOff>
    </xdr:from>
    <xdr:to>
      <xdr:col>81</xdr:col>
      <xdr:colOff>101600</xdr:colOff>
      <xdr:row>77</xdr:row>
      <xdr:rowOff>155411</xdr:rowOff>
    </xdr:to>
    <xdr:sp macro="" textlink="">
      <xdr:nvSpPr>
        <xdr:cNvPr id="649" name="楕円 648"/>
        <xdr:cNvSpPr/>
      </xdr:nvSpPr>
      <xdr:spPr>
        <a:xfrm>
          <a:off x="15430500" y="13255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146538</xdr:rowOff>
    </xdr:from>
    <xdr:ext cx="534377" cy="259045"/>
    <xdr:sp macro="" textlink="">
      <xdr:nvSpPr>
        <xdr:cNvPr id="650" name="テキスト ボックス 649"/>
        <xdr:cNvSpPr txBox="1"/>
      </xdr:nvSpPr>
      <xdr:spPr>
        <a:xfrm>
          <a:off x="15214111" y="13348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53403</xdr:rowOff>
    </xdr:from>
    <xdr:to>
      <xdr:col>76</xdr:col>
      <xdr:colOff>165100</xdr:colOff>
      <xdr:row>77</xdr:row>
      <xdr:rowOff>155003</xdr:rowOff>
    </xdr:to>
    <xdr:sp macro="" textlink="">
      <xdr:nvSpPr>
        <xdr:cNvPr id="651" name="楕円 650"/>
        <xdr:cNvSpPr/>
      </xdr:nvSpPr>
      <xdr:spPr>
        <a:xfrm>
          <a:off x="14541500" y="13255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146130</xdr:rowOff>
    </xdr:from>
    <xdr:ext cx="534377" cy="259045"/>
    <xdr:sp macro="" textlink="">
      <xdr:nvSpPr>
        <xdr:cNvPr id="652" name="テキスト ボックス 651"/>
        <xdr:cNvSpPr txBox="1"/>
      </xdr:nvSpPr>
      <xdr:spPr>
        <a:xfrm>
          <a:off x="14325111" y="13347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160820</xdr:rowOff>
    </xdr:from>
    <xdr:to>
      <xdr:col>72</xdr:col>
      <xdr:colOff>38100</xdr:colOff>
      <xdr:row>77</xdr:row>
      <xdr:rowOff>90970</xdr:rowOff>
    </xdr:to>
    <xdr:sp macro="" textlink="">
      <xdr:nvSpPr>
        <xdr:cNvPr id="653" name="楕円 652"/>
        <xdr:cNvSpPr/>
      </xdr:nvSpPr>
      <xdr:spPr>
        <a:xfrm>
          <a:off x="13652500" y="1319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82097</xdr:rowOff>
    </xdr:from>
    <xdr:ext cx="534377" cy="259045"/>
    <xdr:sp macro="" textlink="">
      <xdr:nvSpPr>
        <xdr:cNvPr id="654" name="テキスト ボックス 653"/>
        <xdr:cNvSpPr txBox="1"/>
      </xdr:nvSpPr>
      <xdr:spPr>
        <a:xfrm>
          <a:off x="13436111" y="13283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141236</xdr:rowOff>
    </xdr:from>
    <xdr:to>
      <xdr:col>67</xdr:col>
      <xdr:colOff>101600</xdr:colOff>
      <xdr:row>77</xdr:row>
      <xdr:rowOff>71386</xdr:rowOff>
    </xdr:to>
    <xdr:sp macro="" textlink="">
      <xdr:nvSpPr>
        <xdr:cNvPr id="655" name="楕円 654"/>
        <xdr:cNvSpPr/>
      </xdr:nvSpPr>
      <xdr:spPr>
        <a:xfrm>
          <a:off x="12763500" y="13171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62513</xdr:rowOff>
    </xdr:from>
    <xdr:ext cx="534377" cy="259045"/>
    <xdr:sp macro="" textlink="">
      <xdr:nvSpPr>
        <xdr:cNvPr id="656" name="テキスト ボックス 655"/>
        <xdr:cNvSpPr txBox="1"/>
      </xdr:nvSpPr>
      <xdr:spPr>
        <a:xfrm>
          <a:off x="12547111" y="13264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7" name="直線コネクタ 66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8" name="テキスト ボックス 66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9" name="直線コネクタ 66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0" name="テキスト ボックス 669"/>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1" name="直線コネクタ 67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2" name="テキスト ボックス 671"/>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3" name="直線コネクタ 67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4" name="テキスト ボックス 673"/>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5" name="直線コネクタ 67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6" name="テキスト ボックス 675"/>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8" name="テキスト ボックス 67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129350</xdr:rowOff>
    </xdr:from>
    <xdr:to>
      <xdr:col>85</xdr:col>
      <xdr:colOff>126364</xdr:colOff>
      <xdr:row>99</xdr:row>
      <xdr:rowOff>39967</xdr:rowOff>
    </xdr:to>
    <xdr:cxnSp macro="">
      <xdr:nvCxnSpPr>
        <xdr:cNvPr id="680" name="直線コネクタ 679"/>
        <xdr:cNvCxnSpPr/>
      </xdr:nvCxnSpPr>
      <xdr:spPr>
        <a:xfrm flipV="1">
          <a:off x="16317595" y="15388400"/>
          <a:ext cx="1269" cy="1625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43794</xdr:rowOff>
    </xdr:from>
    <xdr:ext cx="378565" cy="259045"/>
    <xdr:sp macro="" textlink="">
      <xdr:nvSpPr>
        <xdr:cNvPr id="681" name="積立金最小値テキスト"/>
        <xdr:cNvSpPr txBox="1"/>
      </xdr:nvSpPr>
      <xdr:spPr>
        <a:xfrm>
          <a:off x="16370300" y="170173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39967</xdr:rowOff>
    </xdr:from>
    <xdr:to>
      <xdr:col>86</xdr:col>
      <xdr:colOff>25400</xdr:colOff>
      <xdr:row>99</xdr:row>
      <xdr:rowOff>39967</xdr:rowOff>
    </xdr:to>
    <xdr:cxnSp macro="">
      <xdr:nvCxnSpPr>
        <xdr:cNvPr id="682" name="直線コネクタ 681"/>
        <xdr:cNvCxnSpPr/>
      </xdr:nvCxnSpPr>
      <xdr:spPr>
        <a:xfrm>
          <a:off x="16230600" y="17013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76027</xdr:rowOff>
    </xdr:from>
    <xdr:ext cx="599010" cy="259045"/>
    <xdr:sp macro="" textlink="">
      <xdr:nvSpPr>
        <xdr:cNvPr id="683" name="積立金最大値テキスト"/>
        <xdr:cNvSpPr txBox="1"/>
      </xdr:nvSpPr>
      <xdr:spPr>
        <a:xfrm>
          <a:off x="16370300" y="15163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129350</xdr:rowOff>
    </xdr:from>
    <xdr:to>
      <xdr:col>86</xdr:col>
      <xdr:colOff>25400</xdr:colOff>
      <xdr:row>89</xdr:row>
      <xdr:rowOff>129350</xdr:rowOff>
    </xdr:to>
    <xdr:cxnSp macro="">
      <xdr:nvCxnSpPr>
        <xdr:cNvPr id="684" name="直線コネクタ 683"/>
        <xdr:cNvCxnSpPr/>
      </xdr:nvCxnSpPr>
      <xdr:spPr>
        <a:xfrm>
          <a:off x="16230600" y="1538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147396</xdr:rowOff>
    </xdr:from>
    <xdr:to>
      <xdr:col>85</xdr:col>
      <xdr:colOff>127000</xdr:colOff>
      <xdr:row>96</xdr:row>
      <xdr:rowOff>67932</xdr:rowOff>
    </xdr:to>
    <xdr:cxnSp macro="">
      <xdr:nvCxnSpPr>
        <xdr:cNvPr id="685" name="直線コネクタ 684"/>
        <xdr:cNvCxnSpPr/>
      </xdr:nvCxnSpPr>
      <xdr:spPr>
        <a:xfrm flipV="1">
          <a:off x="15481300" y="16263696"/>
          <a:ext cx="838200" cy="263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50537</xdr:rowOff>
    </xdr:from>
    <xdr:ext cx="534377" cy="259045"/>
    <xdr:sp macro="" textlink="">
      <xdr:nvSpPr>
        <xdr:cNvPr id="686" name="積立金平均値テキスト"/>
        <xdr:cNvSpPr txBox="1"/>
      </xdr:nvSpPr>
      <xdr:spPr>
        <a:xfrm>
          <a:off x="16370300" y="166811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72110</xdr:rowOff>
    </xdr:from>
    <xdr:to>
      <xdr:col>85</xdr:col>
      <xdr:colOff>177800</xdr:colOff>
      <xdr:row>98</xdr:row>
      <xdr:rowOff>2260</xdr:rowOff>
    </xdr:to>
    <xdr:sp macro="" textlink="">
      <xdr:nvSpPr>
        <xdr:cNvPr id="687" name="フローチャート: 判断 686"/>
        <xdr:cNvSpPr/>
      </xdr:nvSpPr>
      <xdr:spPr>
        <a:xfrm>
          <a:off x="16268700" y="1670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67932</xdr:rowOff>
    </xdr:from>
    <xdr:to>
      <xdr:col>81</xdr:col>
      <xdr:colOff>50800</xdr:colOff>
      <xdr:row>97</xdr:row>
      <xdr:rowOff>126112</xdr:rowOff>
    </xdr:to>
    <xdr:cxnSp macro="">
      <xdr:nvCxnSpPr>
        <xdr:cNvPr id="688" name="直線コネクタ 687"/>
        <xdr:cNvCxnSpPr/>
      </xdr:nvCxnSpPr>
      <xdr:spPr>
        <a:xfrm flipV="1">
          <a:off x="14592300" y="16527132"/>
          <a:ext cx="889000" cy="229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47853</xdr:rowOff>
    </xdr:from>
    <xdr:to>
      <xdr:col>81</xdr:col>
      <xdr:colOff>101600</xdr:colOff>
      <xdr:row>97</xdr:row>
      <xdr:rowOff>149453</xdr:rowOff>
    </xdr:to>
    <xdr:sp macro="" textlink="">
      <xdr:nvSpPr>
        <xdr:cNvPr id="689" name="フローチャート: 判断 688"/>
        <xdr:cNvSpPr/>
      </xdr:nvSpPr>
      <xdr:spPr>
        <a:xfrm>
          <a:off x="15430500" y="16678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140580</xdr:rowOff>
    </xdr:from>
    <xdr:ext cx="534377" cy="259045"/>
    <xdr:sp macro="" textlink="">
      <xdr:nvSpPr>
        <xdr:cNvPr id="690" name="テキスト ボックス 689"/>
        <xdr:cNvSpPr txBox="1"/>
      </xdr:nvSpPr>
      <xdr:spPr>
        <a:xfrm>
          <a:off x="15214111" y="16771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92748</xdr:rowOff>
    </xdr:from>
    <xdr:to>
      <xdr:col>76</xdr:col>
      <xdr:colOff>114300</xdr:colOff>
      <xdr:row>97</xdr:row>
      <xdr:rowOff>126112</xdr:rowOff>
    </xdr:to>
    <xdr:cxnSp macro="">
      <xdr:nvCxnSpPr>
        <xdr:cNvPr id="691" name="直線コネクタ 690"/>
        <xdr:cNvCxnSpPr/>
      </xdr:nvCxnSpPr>
      <xdr:spPr>
        <a:xfrm>
          <a:off x="13703300" y="16723398"/>
          <a:ext cx="889000" cy="33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142494</xdr:rowOff>
    </xdr:from>
    <xdr:to>
      <xdr:col>76</xdr:col>
      <xdr:colOff>165100</xdr:colOff>
      <xdr:row>98</xdr:row>
      <xdr:rowOff>72644</xdr:rowOff>
    </xdr:to>
    <xdr:sp macro="" textlink="">
      <xdr:nvSpPr>
        <xdr:cNvPr id="692" name="フローチャート: 判断 691"/>
        <xdr:cNvSpPr/>
      </xdr:nvSpPr>
      <xdr:spPr>
        <a:xfrm>
          <a:off x="14541500" y="16773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63771</xdr:rowOff>
    </xdr:from>
    <xdr:ext cx="534377" cy="259045"/>
    <xdr:sp macro="" textlink="">
      <xdr:nvSpPr>
        <xdr:cNvPr id="693" name="テキスト ボックス 692"/>
        <xdr:cNvSpPr txBox="1"/>
      </xdr:nvSpPr>
      <xdr:spPr>
        <a:xfrm>
          <a:off x="14325111" y="16865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92748</xdr:rowOff>
    </xdr:from>
    <xdr:to>
      <xdr:col>71</xdr:col>
      <xdr:colOff>177800</xdr:colOff>
      <xdr:row>97</xdr:row>
      <xdr:rowOff>150864</xdr:rowOff>
    </xdr:to>
    <xdr:cxnSp macro="">
      <xdr:nvCxnSpPr>
        <xdr:cNvPr id="694" name="直線コネクタ 693"/>
        <xdr:cNvCxnSpPr/>
      </xdr:nvCxnSpPr>
      <xdr:spPr>
        <a:xfrm flipV="1">
          <a:off x="12814300" y="16723398"/>
          <a:ext cx="889000" cy="58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22047</xdr:rowOff>
    </xdr:from>
    <xdr:to>
      <xdr:col>72</xdr:col>
      <xdr:colOff>38100</xdr:colOff>
      <xdr:row>98</xdr:row>
      <xdr:rowOff>123647</xdr:rowOff>
    </xdr:to>
    <xdr:sp macro="" textlink="">
      <xdr:nvSpPr>
        <xdr:cNvPr id="695" name="フローチャート: 判断 694"/>
        <xdr:cNvSpPr/>
      </xdr:nvSpPr>
      <xdr:spPr>
        <a:xfrm>
          <a:off x="13652500" y="16824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114774</xdr:rowOff>
    </xdr:from>
    <xdr:ext cx="534377" cy="259045"/>
    <xdr:sp macro="" textlink="">
      <xdr:nvSpPr>
        <xdr:cNvPr id="696" name="テキスト ボックス 695"/>
        <xdr:cNvSpPr txBox="1"/>
      </xdr:nvSpPr>
      <xdr:spPr>
        <a:xfrm>
          <a:off x="13436111" y="16916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28284</xdr:rowOff>
    </xdr:from>
    <xdr:to>
      <xdr:col>67</xdr:col>
      <xdr:colOff>101600</xdr:colOff>
      <xdr:row>98</xdr:row>
      <xdr:rowOff>129884</xdr:rowOff>
    </xdr:to>
    <xdr:sp macro="" textlink="">
      <xdr:nvSpPr>
        <xdr:cNvPr id="697" name="フローチャート: 判断 696"/>
        <xdr:cNvSpPr/>
      </xdr:nvSpPr>
      <xdr:spPr>
        <a:xfrm>
          <a:off x="12763500" y="16830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121011</xdr:rowOff>
    </xdr:from>
    <xdr:ext cx="534377" cy="259045"/>
    <xdr:sp macro="" textlink="">
      <xdr:nvSpPr>
        <xdr:cNvPr id="698" name="テキスト ボックス 697"/>
        <xdr:cNvSpPr txBox="1"/>
      </xdr:nvSpPr>
      <xdr:spPr>
        <a:xfrm>
          <a:off x="12547111" y="16923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96596</xdr:rowOff>
    </xdr:from>
    <xdr:to>
      <xdr:col>85</xdr:col>
      <xdr:colOff>177800</xdr:colOff>
      <xdr:row>95</xdr:row>
      <xdr:rowOff>26746</xdr:rowOff>
    </xdr:to>
    <xdr:sp macro="" textlink="">
      <xdr:nvSpPr>
        <xdr:cNvPr id="704" name="楕円 703"/>
        <xdr:cNvSpPr/>
      </xdr:nvSpPr>
      <xdr:spPr>
        <a:xfrm>
          <a:off x="16268700" y="16212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119473</xdr:rowOff>
    </xdr:from>
    <xdr:ext cx="534377" cy="259045"/>
    <xdr:sp macro="" textlink="">
      <xdr:nvSpPr>
        <xdr:cNvPr id="705" name="積立金該当値テキスト"/>
        <xdr:cNvSpPr txBox="1"/>
      </xdr:nvSpPr>
      <xdr:spPr>
        <a:xfrm>
          <a:off x="16370300" y="16064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17132</xdr:rowOff>
    </xdr:from>
    <xdr:to>
      <xdr:col>81</xdr:col>
      <xdr:colOff>101600</xdr:colOff>
      <xdr:row>96</xdr:row>
      <xdr:rowOff>118732</xdr:rowOff>
    </xdr:to>
    <xdr:sp macro="" textlink="">
      <xdr:nvSpPr>
        <xdr:cNvPr id="706" name="楕円 705"/>
        <xdr:cNvSpPr/>
      </xdr:nvSpPr>
      <xdr:spPr>
        <a:xfrm>
          <a:off x="15430500" y="16476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135259</xdr:rowOff>
    </xdr:from>
    <xdr:ext cx="534377" cy="259045"/>
    <xdr:sp macro="" textlink="">
      <xdr:nvSpPr>
        <xdr:cNvPr id="707" name="テキスト ボックス 706"/>
        <xdr:cNvSpPr txBox="1"/>
      </xdr:nvSpPr>
      <xdr:spPr>
        <a:xfrm>
          <a:off x="15214111" y="16251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75312</xdr:rowOff>
    </xdr:from>
    <xdr:to>
      <xdr:col>76</xdr:col>
      <xdr:colOff>165100</xdr:colOff>
      <xdr:row>98</xdr:row>
      <xdr:rowOff>5462</xdr:rowOff>
    </xdr:to>
    <xdr:sp macro="" textlink="">
      <xdr:nvSpPr>
        <xdr:cNvPr id="708" name="楕円 707"/>
        <xdr:cNvSpPr/>
      </xdr:nvSpPr>
      <xdr:spPr>
        <a:xfrm>
          <a:off x="14541500" y="16705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21989</xdr:rowOff>
    </xdr:from>
    <xdr:ext cx="534377" cy="259045"/>
    <xdr:sp macro="" textlink="">
      <xdr:nvSpPr>
        <xdr:cNvPr id="709" name="テキスト ボックス 708"/>
        <xdr:cNvSpPr txBox="1"/>
      </xdr:nvSpPr>
      <xdr:spPr>
        <a:xfrm>
          <a:off x="14325111" y="16481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41948</xdr:rowOff>
    </xdr:from>
    <xdr:to>
      <xdr:col>72</xdr:col>
      <xdr:colOff>38100</xdr:colOff>
      <xdr:row>97</xdr:row>
      <xdr:rowOff>143548</xdr:rowOff>
    </xdr:to>
    <xdr:sp macro="" textlink="">
      <xdr:nvSpPr>
        <xdr:cNvPr id="710" name="楕円 709"/>
        <xdr:cNvSpPr/>
      </xdr:nvSpPr>
      <xdr:spPr>
        <a:xfrm>
          <a:off x="13652500" y="16672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160075</xdr:rowOff>
    </xdr:from>
    <xdr:ext cx="534377" cy="259045"/>
    <xdr:sp macro="" textlink="">
      <xdr:nvSpPr>
        <xdr:cNvPr id="711" name="テキスト ボックス 710"/>
        <xdr:cNvSpPr txBox="1"/>
      </xdr:nvSpPr>
      <xdr:spPr>
        <a:xfrm>
          <a:off x="13436111" y="16447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100064</xdr:rowOff>
    </xdr:from>
    <xdr:to>
      <xdr:col>67</xdr:col>
      <xdr:colOff>101600</xdr:colOff>
      <xdr:row>98</xdr:row>
      <xdr:rowOff>30214</xdr:rowOff>
    </xdr:to>
    <xdr:sp macro="" textlink="">
      <xdr:nvSpPr>
        <xdr:cNvPr id="712" name="楕円 711"/>
        <xdr:cNvSpPr/>
      </xdr:nvSpPr>
      <xdr:spPr>
        <a:xfrm>
          <a:off x="12763500" y="16730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46741</xdr:rowOff>
    </xdr:from>
    <xdr:ext cx="534377" cy="259045"/>
    <xdr:sp macro="" textlink="">
      <xdr:nvSpPr>
        <xdr:cNvPr id="713" name="テキスト ボックス 712"/>
        <xdr:cNvSpPr txBox="1"/>
      </xdr:nvSpPr>
      <xdr:spPr>
        <a:xfrm>
          <a:off x="12547111" y="16505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4" name="直線コネクタ 723"/>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5" name="テキスト ボックス 724"/>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6" name="直線コネクタ 725"/>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7" name="テキスト ボックス 726"/>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8" name="直線コネクタ 727"/>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9" name="テキスト ボックス 728"/>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0" name="直線コネクタ 729"/>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1" name="テキスト ボックス 730"/>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2" name="直線コネクタ 731"/>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3" name="テキスト ボックス 732"/>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4" name="直線コネクタ 733"/>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5" name="テキスト ボックス 734"/>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120759</xdr:rowOff>
    </xdr:from>
    <xdr:to>
      <xdr:col>116</xdr:col>
      <xdr:colOff>62864</xdr:colOff>
      <xdr:row>39</xdr:row>
      <xdr:rowOff>98878</xdr:rowOff>
    </xdr:to>
    <xdr:cxnSp macro="">
      <xdr:nvCxnSpPr>
        <xdr:cNvPr id="739" name="直線コネクタ 738"/>
        <xdr:cNvCxnSpPr/>
      </xdr:nvCxnSpPr>
      <xdr:spPr>
        <a:xfrm flipV="1">
          <a:off x="22159595" y="5264259"/>
          <a:ext cx="1269" cy="15211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0"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1" name="直線コネクタ 740"/>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67436</xdr:rowOff>
    </xdr:from>
    <xdr:ext cx="469744" cy="259045"/>
    <xdr:sp macro="" textlink="">
      <xdr:nvSpPr>
        <xdr:cNvPr id="742" name="投資及び出資金最大値テキスト"/>
        <xdr:cNvSpPr txBox="1"/>
      </xdr:nvSpPr>
      <xdr:spPr>
        <a:xfrm>
          <a:off x="22212300" y="5039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120759</xdr:rowOff>
    </xdr:from>
    <xdr:to>
      <xdr:col>116</xdr:col>
      <xdr:colOff>152400</xdr:colOff>
      <xdr:row>30</xdr:row>
      <xdr:rowOff>120759</xdr:rowOff>
    </xdr:to>
    <xdr:cxnSp macro="">
      <xdr:nvCxnSpPr>
        <xdr:cNvPr id="743" name="直線コネクタ 742"/>
        <xdr:cNvCxnSpPr/>
      </xdr:nvCxnSpPr>
      <xdr:spPr>
        <a:xfrm>
          <a:off x="22072600" y="5264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146721</xdr:rowOff>
    </xdr:from>
    <xdr:to>
      <xdr:col>116</xdr:col>
      <xdr:colOff>63500</xdr:colOff>
      <xdr:row>39</xdr:row>
      <xdr:rowOff>13317</xdr:rowOff>
    </xdr:to>
    <xdr:cxnSp macro="">
      <xdr:nvCxnSpPr>
        <xdr:cNvPr id="744" name="直線コネクタ 743"/>
        <xdr:cNvCxnSpPr/>
      </xdr:nvCxnSpPr>
      <xdr:spPr>
        <a:xfrm flipV="1">
          <a:off x="21323300" y="6661821"/>
          <a:ext cx="838200" cy="38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36176</xdr:rowOff>
    </xdr:from>
    <xdr:ext cx="469744" cy="259045"/>
    <xdr:sp macro="" textlink="">
      <xdr:nvSpPr>
        <xdr:cNvPr id="745" name="投資及び出資金平均値テキスト"/>
        <xdr:cNvSpPr txBox="1"/>
      </xdr:nvSpPr>
      <xdr:spPr>
        <a:xfrm>
          <a:off x="22212300" y="63798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13298</xdr:rowOff>
    </xdr:from>
    <xdr:to>
      <xdr:col>116</xdr:col>
      <xdr:colOff>114300</xdr:colOff>
      <xdr:row>38</xdr:row>
      <xdr:rowOff>114898</xdr:rowOff>
    </xdr:to>
    <xdr:sp macro="" textlink="">
      <xdr:nvSpPr>
        <xdr:cNvPr id="746" name="フローチャート: 判断 745"/>
        <xdr:cNvSpPr/>
      </xdr:nvSpPr>
      <xdr:spPr>
        <a:xfrm>
          <a:off x="22110700" y="6528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13317</xdr:rowOff>
    </xdr:from>
    <xdr:to>
      <xdr:col>111</xdr:col>
      <xdr:colOff>177800</xdr:colOff>
      <xdr:row>39</xdr:row>
      <xdr:rowOff>25074</xdr:rowOff>
    </xdr:to>
    <xdr:cxnSp macro="">
      <xdr:nvCxnSpPr>
        <xdr:cNvPr id="747" name="直線コネクタ 746"/>
        <xdr:cNvCxnSpPr/>
      </xdr:nvCxnSpPr>
      <xdr:spPr>
        <a:xfrm flipV="1">
          <a:off x="20434300" y="6699867"/>
          <a:ext cx="889000" cy="11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167277</xdr:rowOff>
    </xdr:from>
    <xdr:to>
      <xdr:col>112</xdr:col>
      <xdr:colOff>38100</xdr:colOff>
      <xdr:row>38</xdr:row>
      <xdr:rowOff>97427</xdr:rowOff>
    </xdr:to>
    <xdr:sp macro="" textlink="">
      <xdr:nvSpPr>
        <xdr:cNvPr id="748" name="フローチャート: 判断 747"/>
        <xdr:cNvSpPr/>
      </xdr:nvSpPr>
      <xdr:spPr>
        <a:xfrm>
          <a:off x="21272500" y="6510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113954</xdr:rowOff>
    </xdr:from>
    <xdr:ext cx="469744" cy="259045"/>
    <xdr:sp macro="" textlink="">
      <xdr:nvSpPr>
        <xdr:cNvPr id="749" name="テキスト ボックス 748"/>
        <xdr:cNvSpPr txBox="1"/>
      </xdr:nvSpPr>
      <xdr:spPr>
        <a:xfrm>
          <a:off x="21088428" y="6286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24420</xdr:rowOff>
    </xdr:from>
    <xdr:to>
      <xdr:col>107</xdr:col>
      <xdr:colOff>50800</xdr:colOff>
      <xdr:row>39</xdr:row>
      <xdr:rowOff>25074</xdr:rowOff>
    </xdr:to>
    <xdr:cxnSp macro="">
      <xdr:nvCxnSpPr>
        <xdr:cNvPr id="750" name="直線コネクタ 749"/>
        <xdr:cNvCxnSpPr/>
      </xdr:nvCxnSpPr>
      <xdr:spPr>
        <a:xfrm>
          <a:off x="19545300" y="6710970"/>
          <a:ext cx="889000" cy="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13952</xdr:rowOff>
    </xdr:from>
    <xdr:to>
      <xdr:col>107</xdr:col>
      <xdr:colOff>101600</xdr:colOff>
      <xdr:row>38</xdr:row>
      <xdr:rowOff>115552</xdr:rowOff>
    </xdr:to>
    <xdr:sp macro="" textlink="">
      <xdr:nvSpPr>
        <xdr:cNvPr id="751" name="フローチャート: 判断 750"/>
        <xdr:cNvSpPr/>
      </xdr:nvSpPr>
      <xdr:spPr>
        <a:xfrm>
          <a:off x="20383500" y="6529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132079</xdr:rowOff>
    </xdr:from>
    <xdr:ext cx="469744" cy="259045"/>
    <xdr:sp macro="" textlink="">
      <xdr:nvSpPr>
        <xdr:cNvPr id="752" name="テキスト ボックス 751"/>
        <xdr:cNvSpPr txBox="1"/>
      </xdr:nvSpPr>
      <xdr:spPr>
        <a:xfrm>
          <a:off x="20199428" y="6304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24420</xdr:rowOff>
    </xdr:from>
    <xdr:to>
      <xdr:col>102</xdr:col>
      <xdr:colOff>114300</xdr:colOff>
      <xdr:row>39</xdr:row>
      <xdr:rowOff>41402</xdr:rowOff>
    </xdr:to>
    <xdr:cxnSp macro="">
      <xdr:nvCxnSpPr>
        <xdr:cNvPr id="753" name="直線コネクタ 752"/>
        <xdr:cNvCxnSpPr/>
      </xdr:nvCxnSpPr>
      <xdr:spPr>
        <a:xfrm flipV="1">
          <a:off x="18656300" y="6710970"/>
          <a:ext cx="889000" cy="16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65060</xdr:rowOff>
    </xdr:from>
    <xdr:to>
      <xdr:col>102</xdr:col>
      <xdr:colOff>165100</xdr:colOff>
      <xdr:row>38</xdr:row>
      <xdr:rowOff>166660</xdr:rowOff>
    </xdr:to>
    <xdr:sp macro="" textlink="">
      <xdr:nvSpPr>
        <xdr:cNvPr id="754" name="フローチャート: 判断 753"/>
        <xdr:cNvSpPr/>
      </xdr:nvSpPr>
      <xdr:spPr>
        <a:xfrm>
          <a:off x="19494500" y="6580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11737</xdr:rowOff>
    </xdr:from>
    <xdr:ext cx="378565" cy="259045"/>
    <xdr:sp macro="" textlink="">
      <xdr:nvSpPr>
        <xdr:cNvPr id="755" name="テキスト ボックス 754"/>
        <xdr:cNvSpPr txBox="1"/>
      </xdr:nvSpPr>
      <xdr:spPr>
        <a:xfrm>
          <a:off x="19356017" y="63553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68326</xdr:rowOff>
    </xdr:from>
    <xdr:to>
      <xdr:col>98</xdr:col>
      <xdr:colOff>38100</xdr:colOff>
      <xdr:row>38</xdr:row>
      <xdr:rowOff>169926</xdr:rowOff>
    </xdr:to>
    <xdr:sp macro="" textlink="">
      <xdr:nvSpPr>
        <xdr:cNvPr id="756" name="フローチャート: 判断 755"/>
        <xdr:cNvSpPr/>
      </xdr:nvSpPr>
      <xdr:spPr>
        <a:xfrm>
          <a:off x="18605500" y="658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15003</xdr:rowOff>
    </xdr:from>
    <xdr:ext cx="378565" cy="259045"/>
    <xdr:sp macro="" textlink="">
      <xdr:nvSpPr>
        <xdr:cNvPr id="757" name="テキスト ボックス 756"/>
        <xdr:cNvSpPr txBox="1"/>
      </xdr:nvSpPr>
      <xdr:spPr>
        <a:xfrm>
          <a:off x="18467017" y="63586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95921</xdr:rowOff>
    </xdr:from>
    <xdr:to>
      <xdr:col>116</xdr:col>
      <xdr:colOff>114300</xdr:colOff>
      <xdr:row>39</xdr:row>
      <xdr:rowOff>26071</xdr:rowOff>
    </xdr:to>
    <xdr:sp macro="" textlink="">
      <xdr:nvSpPr>
        <xdr:cNvPr id="763" name="楕円 762"/>
        <xdr:cNvSpPr/>
      </xdr:nvSpPr>
      <xdr:spPr>
        <a:xfrm>
          <a:off x="22110700" y="6611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10848</xdr:rowOff>
    </xdr:from>
    <xdr:ext cx="378565" cy="259045"/>
    <xdr:sp macro="" textlink="">
      <xdr:nvSpPr>
        <xdr:cNvPr id="764" name="投資及び出資金該当値テキスト"/>
        <xdr:cNvSpPr txBox="1"/>
      </xdr:nvSpPr>
      <xdr:spPr>
        <a:xfrm>
          <a:off x="22212300" y="65259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133967</xdr:rowOff>
    </xdr:from>
    <xdr:to>
      <xdr:col>112</xdr:col>
      <xdr:colOff>38100</xdr:colOff>
      <xdr:row>39</xdr:row>
      <xdr:rowOff>64117</xdr:rowOff>
    </xdr:to>
    <xdr:sp macro="" textlink="">
      <xdr:nvSpPr>
        <xdr:cNvPr id="765" name="楕円 764"/>
        <xdr:cNvSpPr/>
      </xdr:nvSpPr>
      <xdr:spPr>
        <a:xfrm>
          <a:off x="21272500" y="6649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55244</xdr:rowOff>
    </xdr:from>
    <xdr:ext cx="378565" cy="259045"/>
    <xdr:sp macro="" textlink="">
      <xdr:nvSpPr>
        <xdr:cNvPr id="766" name="テキスト ボックス 765"/>
        <xdr:cNvSpPr txBox="1"/>
      </xdr:nvSpPr>
      <xdr:spPr>
        <a:xfrm>
          <a:off x="21134017" y="67417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145724</xdr:rowOff>
    </xdr:from>
    <xdr:to>
      <xdr:col>107</xdr:col>
      <xdr:colOff>101600</xdr:colOff>
      <xdr:row>39</xdr:row>
      <xdr:rowOff>75874</xdr:rowOff>
    </xdr:to>
    <xdr:sp macro="" textlink="">
      <xdr:nvSpPr>
        <xdr:cNvPr id="767" name="楕円 766"/>
        <xdr:cNvSpPr/>
      </xdr:nvSpPr>
      <xdr:spPr>
        <a:xfrm>
          <a:off x="20383500" y="6660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67001</xdr:rowOff>
    </xdr:from>
    <xdr:ext cx="378565" cy="259045"/>
    <xdr:sp macro="" textlink="">
      <xdr:nvSpPr>
        <xdr:cNvPr id="768" name="テキスト ボックス 767"/>
        <xdr:cNvSpPr txBox="1"/>
      </xdr:nvSpPr>
      <xdr:spPr>
        <a:xfrm>
          <a:off x="20245017" y="67535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145070</xdr:rowOff>
    </xdr:from>
    <xdr:to>
      <xdr:col>102</xdr:col>
      <xdr:colOff>165100</xdr:colOff>
      <xdr:row>39</xdr:row>
      <xdr:rowOff>75220</xdr:rowOff>
    </xdr:to>
    <xdr:sp macro="" textlink="">
      <xdr:nvSpPr>
        <xdr:cNvPr id="769" name="楕円 768"/>
        <xdr:cNvSpPr/>
      </xdr:nvSpPr>
      <xdr:spPr>
        <a:xfrm>
          <a:off x="19494500" y="6660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66347</xdr:rowOff>
    </xdr:from>
    <xdr:ext cx="378565" cy="259045"/>
    <xdr:sp macro="" textlink="">
      <xdr:nvSpPr>
        <xdr:cNvPr id="770" name="テキスト ボックス 769"/>
        <xdr:cNvSpPr txBox="1"/>
      </xdr:nvSpPr>
      <xdr:spPr>
        <a:xfrm>
          <a:off x="19356017" y="67528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162052</xdr:rowOff>
    </xdr:from>
    <xdr:to>
      <xdr:col>98</xdr:col>
      <xdr:colOff>38100</xdr:colOff>
      <xdr:row>39</xdr:row>
      <xdr:rowOff>92202</xdr:rowOff>
    </xdr:to>
    <xdr:sp macro="" textlink="">
      <xdr:nvSpPr>
        <xdr:cNvPr id="771" name="楕円 770"/>
        <xdr:cNvSpPr/>
      </xdr:nvSpPr>
      <xdr:spPr>
        <a:xfrm>
          <a:off x="18605500" y="6677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83329</xdr:rowOff>
    </xdr:from>
    <xdr:ext cx="378565" cy="259045"/>
    <xdr:sp macro="" textlink="">
      <xdr:nvSpPr>
        <xdr:cNvPr id="772" name="テキスト ボックス 771"/>
        <xdr:cNvSpPr txBox="1"/>
      </xdr:nvSpPr>
      <xdr:spPr>
        <a:xfrm>
          <a:off x="18467017" y="67698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3" name="直線コネクタ 782"/>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4" name="テキスト ボックス 783"/>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5" name="直線コネクタ 784"/>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6" name="テキスト ボックス 785"/>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8" name="テキスト ボックス 787"/>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9" name="直線コネクタ 788"/>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0" name="テキスト ボックス 789"/>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1" name="直線コネクタ 790"/>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2" name="テキスト ボックス 791"/>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4" name="テキスト ボックス 79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163246</xdr:rowOff>
    </xdr:from>
    <xdr:to>
      <xdr:col>116</xdr:col>
      <xdr:colOff>62864</xdr:colOff>
      <xdr:row>59</xdr:row>
      <xdr:rowOff>44450</xdr:rowOff>
    </xdr:to>
    <xdr:cxnSp macro="">
      <xdr:nvCxnSpPr>
        <xdr:cNvPr id="796" name="直線コネクタ 795"/>
        <xdr:cNvCxnSpPr/>
      </xdr:nvCxnSpPr>
      <xdr:spPr>
        <a:xfrm flipV="1">
          <a:off x="22159595" y="8564296"/>
          <a:ext cx="1269" cy="1595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7"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8" name="直線コネクタ 797"/>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109923</xdr:rowOff>
    </xdr:from>
    <xdr:ext cx="534377" cy="259045"/>
    <xdr:sp macro="" textlink="">
      <xdr:nvSpPr>
        <xdr:cNvPr id="799" name="貸付金最大値テキスト"/>
        <xdr:cNvSpPr txBox="1"/>
      </xdr:nvSpPr>
      <xdr:spPr>
        <a:xfrm>
          <a:off x="22212300" y="8339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163246</xdr:rowOff>
    </xdr:from>
    <xdr:to>
      <xdr:col>116</xdr:col>
      <xdr:colOff>152400</xdr:colOff>
      <xdr:row>49</xdr:row>
      <xdr:rowOff>163246</xdr:rowOff>
    </xdr:to>
    <xdr:cxnSp macro="">
      <xdr:nvCxnSpPr>
        <xdr:cNvPr id="800" name="直線コネクタ 799"/>
        <xdr:cNvCxnSpPr/>
      </xdr:nvCxnSpPr>
      <xdr:spPr>
        <a:xfrm>
          <a:off x="22072600" y="8564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144691</xdr:rowOff>
    </xdr:from>
    <xdr:to>
      <xdr:col>116</xdr:col>
      <xdr:colOff>63500</xdr:colOff>
      <xdr:row>59</xdr:row>
      <xdr:rowOff>18847</xdr:rowOff>
    </xdr:to>
    <xdr:cxnSp macro="">
      <xdr:nvCxnSpPr>
        <xdr:cNvPr id="801" name="直線コネクタ 800"/>
        <xdr:cNvCxnSpPr/>
      </xdr:nvCxnSpPr>
      <xdr:spPr>
        <a:xfrm flipV="1">
          <a:off x="21323300" y="10088791"/>
          <a:ext cx="838200" cy="45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108958</xdr:rowOff>
    </xdr:from>
    <xdr:ext cx="469744" cy="259045"/>
    <xdr:sp macro="" textlink="">
      <xdr:nvSpPr>
        <xdr:cNvPr id="802" name="貸付金平均値テキスト"/>
        <xdr:cNvSpPr txBox="1"/>
      </xdr:nvSpPr>
      <xdr:spPr>
        <a:xfrm>
          <a:off x="22212300" y="98816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86081</xdr:rowOff>
    </xdr:from>
    <xdr:to>
      <xdr:col>116</xdr:col>
      <xdr:colOff>114300</xdr:colOff>
      <xdr:row>59</xdr:row>
      <xdr:rowOff>16231</xdr:rowOff>
    </xdr:to>
    <xdr:sp macro="" textlink="">
      <xdr:nvSpPr>
        <xdr:cNvPr id="803" name="フローチャート: 判断 802"/>
        <xdr:cNvSpPr/>
      </xdr:nvSpPr>
      <xdr:spPr>
        <a:xfrm>
          <a:off x="22110700" y="10030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18847</xdr:rowOff>
    </xdr:from>
    <xdr:to>
      <xdr:col>111</xdr:col>
      <xdr:colOff>177800</xdr:colOff>
      <xdr:row>59</xdr:row>
      <xdr:rowOff>18885</xdr:rowOff>
    </xdr:to>
    <xdr:cxnSp macro="">
      <xdr:nvCxnSpPr>
        <xdr:cNvPr id="804" name="直線コネクタ 803"/>
        <xdr:cNvCxnSpPr/>
      </xdr:nvCxnSpPr>
      <xdr:spPr>
        <a:xfrm flipV="1">
          <a:off x="20434300" y="10134397"/>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78766</xdr:rowOff>
    </xdr:from>
    <xdr:to>
      <xdr:col>112</xdr:col>
      <xdr:colOff>38100</xdr:colOff>
      <xdr:row>59</xdr:row>
      <xdr:rowOff>8916</xdr:rowOff>
    </xdr:to>
    <xdr:sp macro="" textlink="">
      <xdr:nvSpPr>
        <xdr:cNvPr id="805" name="フローチャート: 判断 804"/>
        <xdr:cNvSpPr/>
      </xdr:nvSpPr>
      <xdr:spPr>
        <a:xfrm>
          <a:off x="21272500" y="1002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25443</xdr:rowOff>
    </xdr:from>
    <xdr:ext cx="469744" cy="259045"/>
    <xdr:sp macro="" textlink="">
      <xdr:nvSpPr>
        <xdr:cNvPr id="806" name="テキスト ボックス 805"/>
        <xdr:cNvSpPr txBox="1"/>
      </xdr:nvSpPr>
      <xdr:spPr>
        <a:xfrm>
          <a:off x="21088428" y="9798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18847</xdr:rowOff>
    </xdr:from>
    <xdr:to>
      <xdr:col>107</xdr:col>
      <xdr:colOff>50800</xdr:colOff>
      <xdr:row>59</xdr:row>
      <xdr:rowOff>18885</xdr:rowOff>
    </xdr:to>
    <xdr:cxnSp macro="">
      <xdr:nvCxnSpPr>
        <xdr:cNvPr id="807" name="直線コネクタ 806"/>
        <xdr:cNvCxnSpPr/>
      </xdr:nvCxnSpPr>
      <xdr:spPr>
        <a:xfrm>
          <a:off x="19545300" y="10134397"/>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59449</xdr:rowOff>
    </xdr:from>
    <xdr:to>
      <xdr:col>107</xdr:col>
      <xdr:colOff>101600</xdr:colOff>
      <xdr:row>58</xdr:row>
      <xdr:rowOff>161049</xdr:rowOff>
    </xdr:to>
    <xdr:sp macro="" textlink="">
      <xdr:nvSpPr>
        <xdr:cNvPr id="808" name="フローチャート: 判断 807"/>
        <xdr:cNvSpPr/>
      </xdr:nvSpPr>
      <xdr:spPr>
        <a:xfrm>
          <a:off x="20383500" y="10003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6126</xdr:rowOff>
    </xdr:from>
    <xdr:ext cx="469744" cy="259045"/>
    <xdr:sp macro="" textlink="">
      <xdr:nvSpPr>
        <xdr:cNvPr id="809" name="テキスト ボックス 808"/>
        <xdr:cNvSpPr txBox="1"/>
      </xdr:nvSpPr>
      <xdr:spPr>
        <a:xfrm>
          <a:off x="20199428" y="9778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18694</xdr:rowOff>
    </xdr:from>
    <xdr:to>
      <xdr:col>102</xdr:col>
      <xdr:colOff>114300</xdr:colOff>
      <xdr:row>59</xdr:row>
      <xdr:rowOff>18847</xdr:rowOff>
    </xdr:to>
    <xdr:cxnSp macro="">
      <xdr:nvCxnSpPr>
        <xdr:cNvPr id="810" name="直線コネクタ 809"/>
        <xdr:cNvCxnSpPr/>
      </xdr:nvCxnSpPr>
      <xdr:spPr>
        <a:xfrm>
          <a:off x="18656300" y="10134244"/>
          <a:ext cx="889000" cy="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72441</xdr:rowOff>
    </xdr:from>
    <xdr:to>
      <xdr:col>102</xdr:col>
      <xdr:colOff>165100</xdr:colOff>
      <xdr:row>59</xdr:row>
      <xdr:rowOff>2591</xdr:rowOff>
    </xdr:to>
    <xdr:sp macro="" textlink="">
      <xdr:nvSpPr>
        <xdr:cNvPr id="811" name="フローチャート: 判断 810"/>
        <xdr:cNvSpPr/>
      </xdr:nvSpPr>
      <xdr:spPr>
        <a:xfrm>
          <a:off x="19494500" y="1001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19118</xdr:rowOff>
    </xdr:from>
    <xdr:ext cx="469744" cy="259045"/>
    <xdr:sp macro="" textlink="">
      <xdr:nvSpPr>
        <xdr:cNvPr id="812" name="テキスト ボックス 811"/>
        <xdr:cNvSpPr txBox="1"/>
      </xdr:nvSpPr>
      <xdr:spPr>
        <a:xfrm>
          <a:off x="19310428" y="9791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72251</xdr:rowOff>
    </xdr:from>
    <xdr:to>
      <xdr:col>98</xdr:col>
      <xdr:colOff>38100</xdr:colOff>
      <xdr:row>59</xdr:row>
      <xdr:rowOff>2401</xdr:rowOff>
    </xdr:to>
    <xdr:sp macro="" textlink="">
      <xdr:nvSpPr>
        <xdr:cNvPr id="813" name="フローチャート: 判断 812"/>
        <xdr:cNvSpPr/>
      </xdr:nvSpPr>
      <xdr:spPr>
        <a:xfrm>
          <a:off x="18605500" y="1001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18928</xdr:rowOff>
    </xdr:from>
    <xdr:ext cx="469744" cy="259045"/>
    <xdr:sp macro="" textlink="">
      <xdr:nvSpPr>
        <xdr:cNvPr id="814" name="テキスト ボックス 813"/>
        <xdr:cNvSpPr txBox="1"/>
      </xdr:nvSpPr>
      <xdr:spPr>
        <a:xfrm>
          <a:off x="18421428" y="9791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93891</xdr:rowOff>
    </xdr:from>
    <xdr:to>
      <xdr:col>116</xdr:col>
      <xdr:colOff>114300</xdr:colOff>
      <xdr:row>59</xdr:row>
      <xdr:rowOff>24041</xdr:rowOff>
    </xdr:to>
    <xdr:sp macro="" textlink="">
      <xdr:nvSpPr>
        <xdr:cNvPr id="820" name="楕円 819"/>
        <xdr:cNvSpPr/>
      </xdr:nvSpPr>
      <xdr:spPr>
        <a:xfrm>
          <a:off x="22110700" y="10037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64508</xdr:rowOff>
    </xdr:from>
    <xdr:ext cx="469744" cy="259045"/>
    <xdr:sp macro="" textlink="">
      <xdr:nvSpPr>
        <xdr:cNvPr id="821" name="貸付金該当値テキスト"/>
        <xdr:cNvSpPr txBox="1"/>
      </xdr:nvSpPr>
      <xdr:spPr>
        <a:xfrm>
          <a:off x="22212300" y="10008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139497</xdr:rowOff>
    </xdr:from>
    <xdr:to>
      <xdr:col>112</xdr:col>
      <xdr:colOff>38100</xdr:colOff>
      <xdr:row>59</xdr:row>
      <xdr:rowOff>69647</xdr:rowOff>
    </xdr:to>
    <xdr:sp macro="" textlink="">
      <xdr:nvSpPr>
        <xdr:cNvPr id="822" name="楕円 821"/>
        <xdr:cNvSpPr/>
      </xdr:nvSpPr>
      <xdr:spPr>
        <a:xfrm>
          <a:off x="21272500" y="10083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60774</xdr:rowOff>
    </xdr:from>
    <xdr:ext cx="378565" cy="259045"/>
    <xdr:sp macro="" textlink="">
      <xdr:nvSpPr>
        <xdr:cNvPr id="823" name="テキスト ボックス 822"/>
        <xdr:cNvSpPr txBox="1"/>
      </xdr:nvSpPr>
      <xdr:spPr>
        <a:xfrm>
          <a:off x="21134017" y="101763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139535</xdr:rowOff>
    </xdr:from>
    <xdr:to>
      <xdr:col>107</xdr:col>
      <xdr:colOff>101600</xdr:colOff>
      <xdr:row>59</xdr:row>
      <xdr:rowOff>69685</xdr:rowOff>
    </xdr:to>
    <xdr:sp macro="" textlink="">
      <xdr:nvSpPr>
        <xdr:cNvPr id="824" name="楕円 823"/>
        <xdr:cNvSpPr/>
      </xdr:nvSpPr>
      <xdr:spPr>
        <a:xfrm>
          <a:off x="20383500" y="10083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60812</xdr:rowOff>
    </xdr:from>
    <xdr:ext cx="378565" cy="259045"/>
    <xdr:sp macro="" textlink="">
      <xdr:nvSpPr>
        <xdr:cNvPr id="825" name="テキスト ボックス 824"/>
        <xdr:cNvSpPr txBox="1"/>
      </xdr:nvSpPr>
      <xdr:spPr>
        <a:xfrm>
          <a:off x="20245017" y="101763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139497</xdr:rowOff>
    </xdr:from>
    <xdr:to>
      <xdr:col>102</xdr:col>
      <xdr:colOff>165100</xdr:colOff>
      <xdr:row>59</xdr:row>
      <xdr:rowOff>69647</xdr:rowOff>
    </xdr:to>
    <xdr:sp macro="" textlink="">
      <xdr:nvSpPr>
        <xdr:cNvPr id="826" name="楕円 825"/>
        <xdr:cNvSpPr/>
      </xdr:nvSpPr>
      <xdr:spPr>
        <a:xfrm>
          <a:off x="19494500" y="10083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60774</xdr:rowOff>
    </xdr:from>
    <xdr:ext cx="378565" cy="259045"/>
    <xdr:sp macro="" textlink="">
      <xdr:nvSpPr>
        <xdr:cNvPr id="827" name="テキスト ボックス 826"/>
        <xdr:cNvSpPr txBox="1"/>
      </xdr:nvSpPr>
      <xdr:spPr>
        <a:xfrm>
          <a:off x="19356017" y="101763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139344</xdr:rowOff>
    </xdr:from>
    <xdr:to>
      <xdr:col>98</xdr:col>
      <xdr:colOff>38100</xdr:colOff>
      <xdr:row>59</xdr:row>
      <xdr:rowOff>69494</xdr:rowOff>
    </xdr:to>
    <xdr:sp macro="" textlink="">
      <xdr:nvSpPr>
        <xdr:cNvPr id="828" name="楕円 827"/>
        <xdr:cNvSpPr/>
      </xdr:nvSpPr>
      <xdr:spPr>
        <a:xfrm>
          <a:off x="18605500" y="10083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60621</xdr:rowOff>
    </xdr:from>
    <xdr:ext cx="378565" cy="259045"/>
    <xdr:sp macro="" textlink="">
      <xdr:nvSpPr>
        <xdr:cNvPr id="829" name="テキスト ボックス 828"/>
        <xdr:cNvSpPr txBox="1"/>
      </xdr:nvSpPr>
      <xdr:spPr>
        <a:xfrm>
          <a:off x="18467017" y="101761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0" name="テキスト ボックス 839"/>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41" name="直線コネクタ 840"/>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42" name="テキスト ボックス 841"/>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43" name="直線コネクタ 842"/>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44" name="テキスト ボックス 843"/>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5" name="直線コネクタ 844"/>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6" name="テキスト ボックス 845"/>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7" name="直線コネクタ 846"/>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8" name="テキスト ボックス 847"/>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9" name="直線コネクタ 848"/>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50" name="テキスト ボックス 849"/>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51" name="直線コネクタ 850"/>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52" name="テキスト ボックス 851"/>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3" name="直線コネクタ 85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4" name="テキスト ボックス 853"/>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169941</xdr:rowOff>
    </xdr:from>
    <xdr:to>
      <xdr:col>116</xdr:col>
      <xdr:colOff>62864</xdr:colOff>
      <xdr:row>79</xdr:row>
      <xdr:rowOff>116611</xdr:rowOff>
    </xdr:to>
    <xdr:cxnSp macro="">
      <xdr:nvCxnSpPr>
        <xdr:cNvPr id="856" name="直線コネクタ 855"/>
        <xdr:cNvCxnSpPr/>
      </xdr:nvCxnSpPr>
      <xdr:spPr>
        <a:xfrm flipV="1">
          <a:off x="22159595" y="12171441"/>
          <a:ext cx="1269" cy="1489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120438</xdr:rowOff>
    </xdr:from>
    <xdr:ext cx="534377" cy="259045"/>
    <xdr:sp macro="" textlink="">
      <xdr:nvSpPr>
        <xdr:cNvPr id="857" name="繰出金最小値テキスト"/>
        <xdr:cNvSpPr txBox="1"/>
      </xdr:nvSpPr>
      <xdr:spPr>
        <a:xfrm>
          <a:off x="22212300" y="13664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116611</xdr:rowOff>
    </xdr:from>
    <xdr:to>
      <xdr:col>116</xdr:col>
      <xdr:colOff>152400</xdr:colOff>
      <xdr:row>79</xdr:row>
      <xdr:rowOff>116611</xdr:rowOff>
    </xdr:to>
    <xdr:cxnSp macro="">
      <xdr:nvCxnSpPr>
        <xdr:cNvPr id="858" name="直線コネクタ 857"/>
        <xdr:cNvCxnSpPr/>
      </xdr:nvCxnSpPr>
      <xdr:spPr>
        <a:xfrm>
          <a:off x="22072600" y="13661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116618</xdr:rowOff>
    </xdr:from>
    <xdr:ext cx="534377" cy="259045"/>
    <xdr:sp macro="" textlink="">
      <xdr:nvSpPr>
        <xdr:cNvPr id="859" name="繰出金最大値テキスト"/>
        <xdr:cNvSpPr txBox="1"/>
      </xdr:nvSpPr>
      <xdr:spPr>
        <a:xfrm>
          <a:off x="22212300" y="11946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169941</xdr:rowOff>
    </xdr:from>
    <xdr:to>
      <xdr:col>116</xdr:col>
      <xdr:colOff>152400</xdr:colOff>
      <xdr:row>70</xdr:row>
      <xdr:rowOff>169941</xdr:rowOff>
    </xdr:to>
    <xdr:cxnSp macro="">
      <xdr:nvCxnSpPr>
        <xdr:cNvPr id="860" name="直線コネクタ 859"/>
        <xdr:cNvCxnSpPr/>
      </xdr:nvCxnSpPr>
      <xdr:spPr>
        <a:xfrm>
          <a:off x="22072600" y="12171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120269</xdr:rowOff>
    </xdr:from>
    <xdr:to>
      <xdr:col>116</xdr:col>
      <xdr:colOff>63500</xdr:colOff>
      <xdr:row>77</xdr:row>
      <xdr:rowOff>8615</xdr:rowOff>
    </xdr:to>
    <xdr:cxnSp macro="">
      <xdr:nvCxnSpPr>
        <xdr:cNvPr id="861" name="直線コネクタ 860"/>
        <xdr:cNvCxnSpPr/>
      </xdr:nvCxnSpPr>
      <xdr:spPr>
        <a:xfrm flipV="1">
          <a:off x="21323300" y="13150469"/>
          <a:ext cx="838200" cy="5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42805</xdr:rowOff>
    </xdr:from>
    <xdr:ext cx="534377" cy="259045"/>
    <xdr:sp macro="" textlink="">
      <xdr:nvSpPr>
        <xdr:cNvPr id="862" name="繰出金平均値テキスト"/>
        <xdr:cNvSpPr txBox="1"/>
      </xdr:nvSpPr>
      <xdr:spPr>
        <a:xfrm>
          <a:off x="22212300" y="129015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19927</xdr:rowOff>
    </xdr:from>
    <xdr:to>
      <xdr:col>116</xdr:col>
      <xdr:colOff>114300</xdr:colOff>
      <xdr:row>76</xdr:row>
      <xdr:rowOff>121527</xdr:rowOff>
    </xdr:to>
    <xdr:sp macro="" textlink="">
      <xdr:nvSpPr>
        <xdr:cNvPr id="863" name="フローチャート: 判断 862"/>
        <xdr:cNvSpPr/>
      </xdr:nvSpPr>
      <xdr:spPr>
        <a:xfrm>
          <a:off x="22110700" y="13050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2801</xdr:rowOff>
    </xdr:from>
    <xdr:to>
      <xdr:col>111</xdr:col>
      <xdr:colOff>177800</xdr:colOff>
      <xdr:row>77</xdr:row>
      <xdr:rowOff>8615</xdr:rowOff>
    </xdr:to>
    <xdr:cxnSp macro="">
      <xdr:nvCxnSpPr>
        <xdr:cNvPr id="864" name="直線コネクタ 863"/>
        <xdr:cNvCxnSpPr/>
      </xdr:nvCxnSpPr>
      <xdr:spPr>
        <a:xfrm>
          <a:off x="20434300" y="13204451"/>
          <a:ext cx="889000" cy="5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48699</xdr:rowOff>
    </xdr:from>
    <xdr:to>
      <xdr:col>112</xdr:col>
      <xdr:colOff>38100</xdr:colOff>
      <xdr:row>76</xdr:row>
      <xdr:rowOff>150299</xdr:rowOff>
    </xdr:to>
    <xdr:sp macro="" textlink="">
      <xdr:nvSpPr>
        <xdr:cNvPr id="865" name="フローチャート: 判断 864"/>
        <xdr:cNvSpPr/>
      </xdr:nvSpPr>
      <xdr:spPr>
        <a:xfrm>
          <a:off x="21272500" y="13078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166826</xdr:rowOff>
    </xdr:from>
    <xdr:ext cx="534377" cy="259045"/>
    <xdr:sp macro="" textlink="">
      <xdr:nvSpPr>
        <xdr:cNvPr id="866" name="テキスト ボックス 865"/>
        <xdr:cNvSpPr txBox="1"/>
      </xdr:nvSpPr>
      <xdr:spPr>
        <a:xfrm>
          <a:off x="21056111" y="12854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2801</xdr:rowOff>
    </xdr:from>
    <xdr:to>
      <xdr:col>107</xdr:col>
      <xdr:colOff>50800</xdr:colOff>
      <xdr:row>77</xdr:row>
      <xdr:rowOff>32389</xdr:rowOff>
    </xdr:to>
    <xdr:cxnSp macro="">
      <xdr:nvCxnSpPr>
        <xdr:cNvPr id="867" name="直線コネクタ 866"/>
        <xdr:cNvCxnSpPr/>
      </xdr:nvCxnSpPr>
      <xdr:spPr>
        <a:xfrm flipV="1">
          <a:off x="19545300" y="13204451"/>
          <a:ext cx="889000" cy="29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78319</xdr:rowOff>
    </xdr:from>
    <xdr:to>
      <xdr:col>107</xdr:col>
      <xdr:colOff>101600</xdr:colOff>
      <xdr:row>77</xdr:row>
      <xdr:rowOff>8469</xdr:rowOff>
    </xdr:to>
    <xdr:sp macro="" textlink="">
      <xdr:nvSpPr>
        <xdr:cNvPr id="868" name="フローチャート: 判断 867"/>
        <xdr:cNvSpPr/>
      </xdr:nvSpPr>
      <xdr:spPr>
        <a:xfrm>
          <a:off x="20383500" y="13108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24996</xdr:rowOff>
    </xdr:from>
    <xdr:ext cx="534377" cy="259045"/>
    <xdr:sp macro="" textlink="">
      <xdr:nvSpPr>
        <xdr:cNvPr id="869" name="テキスト ボックス 868"/>
        <xdr:cNvSpPr txBox="1"/>
      </xdr:nvSpPr>
      <xdr:spPr>
        <a:xfrm>
          <a:off x="20167111" y="12883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35523</xdr:rowOff>
    </xdr:from>
    <xdr:to>
      <xdr:col>102</xdr:col>
      <xdr:colOff>114300</xdr:colOff>
      <xdr:row>77</xdr:row>
      <xdr:rowOff>32389</xdr:rowOff>
    </xdr:to>
    <xdr:cxnSp macro="">
      <xdr:nvCxnSpPr>
        <xdr:cNvPr id="870" name="直線コネクタ 869"/>
        <xdr:cNvCxnSpPr/>
      </xdr:nvCxnSpPr>
      <xdr:spPr>
        <a:xfrm>
          <a:off x="18656300" y="12894273"/>
          <a:ext cx="889000" cy="339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9544</xdr:rowOff>
    </xdr:from>
    <xdr:to>
      <xdr:col>102</xdr:col>
      <xdr:colOff>165100</xdr:colOff>
      <xdr:row>76</xdr:row>
      <xdr:rowOff>111144</xdr:rowOff>
    </xdr:to>
    <xdr:sp macro="" textlink="">
      <xdr:nvSpPr>
        <xdr:cNvPr id="871" name="フローチャート: 判断 870"/>
        <xdr:cNvSpPr/>
      </xdr:nvSpPr>
      <xdr:spPr>
        <a:xfrm>
          <a:off x="19494500" y="13039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127670</xdr:rowOff>
    </xdr:from>
    <xdr:ext cx="534377" cy="259045"/>
    <xdr:sp macro="" textlink="">
      <xdr:nvSpPr>
        <xdr:cNvPr id="872" name="テキスト ボックス 871"/>
        <xdr:cNvSpPr txBox="1"/>
      </xdr:nvSpPr>
      <xdr:spPr>
        <a:xfrm>
          <a:off x="19278111" y="12814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148042</xdr:rowOff>
    </xdr:from>
    <xdr:to>
      <xdr:col>98</xdr:col>
      <xdr:colOff>38100</xdr:colOff>
      <xdr:row>76</xdr:row>
      <xdr:rowOff>78192</xdr:rowOff>
    </xdr:to>
    <xdr:sp macro="" textlink="">
      <xdr:nvSpPr>
        <xdr:cNvPr id="873" name="フローチャート: 判断 872"/>
        <xdr:cNvSpPr/>
      </xdr:nvSpPr>
      <xdr:spPr>
        <a:xfrm>
          <a:off x="18605500" y="13006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69319</xdr:rowOff>
    </xdr:from>
    <xdr:ext cx="534377" cy="259045"/>
    <xdr:sp macro="" textlink="">
      <xdr:nvSpPr>
        <xdr:cNvPr id="874" name="テキスト ボックス 873"/>
        <xdr:cNvSpPr txBox="1"/>
      </xdr:nvSpPr>
      <xdr:spPr>
        <a:xfrm>
          <a:off x="18389111" y="13099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5" name="テキスト ボックス 87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6" name="テキスト ボックス 87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7" name="テキスト ボックス 87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8" name="テキスト ボックス 87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9" name="テキスト ボックス 87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69469</xdr:rowOff>
    </xdr:from>
    <xdr:to>
      <xdr:col>116</xdr:col>
      <xdr:colOff>114300</xdr:colOff>
      <xdr:row>76</xdr:row>
      <xdr:rowOff>171069</xdr:rowOff>
    </xdr:to>
    <xdr:sp macro="" textlink="">
      <xdr:nvSpPr>
        <xdr:cNvPr id="880" name="楕円 879"/>
        <xdr:cNvSpPr/>
      </xdr:nvSpPr>
      <xdr:spPr>
        <a:xfrm>
          <a:off x="22110700" y="13099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47896</xdr:rowOff>
    </xdr:from>
    <xdr:ext cx="534377" cy="259045"/>
    <xdr:sp macro="" textlink="">
      <xdr:nvSpPr>
        <xdr:cNvPr id="881" name="繰出金該当値テキスト"/>
        <xdr:cNvSpPr txBox="1"/>
      </xdr:nvSpPr>
      <xdr:spPr>
        <a:xfrm>
          <a:off x="22212300" y="13078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129265</xdr:rowOff>
    </xdr:from>
    <xdr:to>
      <xdr:col>112</xdr:col>
      <xdr:colOff>38100</xdr:colOff>
      <xdr:row>77</xdr:row>
      <xdr:rowOff>59415</xdr:rowOff>
    </xdr:to>
    <xdr:sp macro="" textlink="">
      <xdr:nvSpPr>
        <xdr:cNvPr id="882" name="楕円 881"/>
        <xdr:cNvSpPr/>
      </xdr:nvSpPr>
      <xdr:spPr>
        <a:xfrm>
          <a:off x="21272500" y="13159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50542</xdr:rowOff>
    </xdr:from>
    <xdr:ext cx="534377" cy="259045"/>
    <xdr:sp macro="" textlink="">
      <xdr:nvSpPr>
        <xdr:cNvPr id="883" name="テキスト ボックス 882"/>
        <xdr:cNvSpPr txBox="1"/>
      </xdr:nvSpPr>
      <xdr:spPr>
        <a:xfrm>
          <a:off x="21056111" y="13252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123451</xdr:rowOff>
    </xdr:from>
    <xdr:to>
      <xdr:col>107</xdr:col>
      <xdr:colOff>101600</xdr:colOff>
      <xdr:row>77</xdr:row>
      <xdr:rowOff>53601</xdr:rowOff>
    </xdr:to>
    <xdr:sp macro="" textlink="">
      <xdr:nvSpPr>
        <xdr:cNvPr id="884" name="楕円 883"/>
        <xdr:cNvSpPr/>
      </xdr:nvSpPr>
      <xdr:spPr>
        <a:xfrm>
          <a:off x="20383500" y="13153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44728</xdr:rowOff>
    </xdr:from>
    <xdr:ext cx="534377" cy="259045"/>
    <xdr:sp macro="" textlink="">
      <xdr:nvSpPr>
        <xdr:cNvPr id="885" name="テキスト ボックス 884"/>
        <xdr:cNvSpPr txBox="1"/>
      </xdr:nvSpPr>
      <xdr:spPr>
        <a:xfrm>
          <a:off x="20167111" y="13246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153039</xdr:rowOff>
    </xdr:from>
    <xdr:to>
      <xdr:col>102</xdr:col>
      <xdr:colOff>165100</xdr:colOff>
      <xdr:row>77</xdr:row>
      <xdr:rowOff>83189</xdr:rowOff>
    </xdr:to>
    <xdr:sp macro="" textlink="">
      <xdr:nvSpPr>
        <xdr:cNvPr id="886" name="楕円 885"/>
        <xdr:cNvSpPr/>
      </xdr:nvSpPr>
      <xdr:spPr>
        <a:xfrm>
          <a:off x="19494500" y="13183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74316</xdr:rowOff>
    </xdr:from>
    <xdr:ext cx="534377" cy="259045"/>
    <xdr:sp macro="" textlink="">
      <xdr:nvSpPr>
        <xdr:cNvPr id="887" name="テキスト ボックス 886"/>
        <xdr:cNvSpPr txBox="1"/>
      </xdr:nvSpPr>
      <xdr:spPr>
        <a:xfrm>
          <a:off x="19278111" y="13275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156173</xdr:rowOff>
    </xdr:from>
    <xdr:to>
      <xdr:col>98</xdr:col>
      <xdr:colOff>38100</xdr:colOff>
      <xdr:row>75</xdr:row>
      <xdr:rowOff>86323</xdr:rowOff>
    </xdr:to>
    <xdr:sp macro="" textlink="">
      <xdr:nvSpPr>
        <xdr:cNvPr id="888" name="楕円 887"/>
        <xdr:cNvSpPr/>
      </xdr:nvSpPr>
      <xdr:spPr>
        <a:xfrm>
          <a:off x="18605500" y="12843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102850</xdr:rowOff>
    </xdr:from>
    <xdr:ext cx="534377" cy="259045"/>
    <xdr:sp macro="" textlink="">
      <xdr:nvSpPr>
        <xdr:cNvPr id="889" name="テキスト ボックス 888"/>
        <xdr:cNvSpPr txBox="1"/>
      </xdr:nvSpPr>
      <xdr:spPr>
        <a:xfrm>
          <a:off x="18389111" y="12618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0" name="正方形/長方形 88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1" name="正方形/長方形 89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2" name="正方形/長方形 89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3" name="正方形/長方形 89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4" name="正方形/長方形 89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5" name="正方形/長方形 89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6" name="正方形/長方形 89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7" name="正方形/長方形 89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8" name="テキスト ボックス 89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9" name="直線コネクタ 89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0" name="直線コネクタ 89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1" name="テキスト ボックス 90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2" name="直線コネクタ 90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3" name="テキスト ボックス 90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5" name="直線コネクタ 90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9" name="直線コネクタ 90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0" name="直線コネクタ 90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フローチャート: 判断 91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3" name="直線コネクタ 91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4" name="フローチャート: 判断 91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5" name="テキスト ボックス 914"/>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6" name="直線コネクタ 91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7" name="フローチャート: 判断 91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8" name="テキスト ボックス 917"/>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9" name="直線コネクタ 91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0" name="フローチャート: 判断 91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1" name="テキスト ボックス 920"/>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フローチャート: 判断 92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3" name="テキスト ボックス 922"/>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4" name="テキスト ボックス 92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5" name="テキスト ボックス 92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6" name="テキスト ボックス 92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7" name="テキスト ボックス 92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8" name="テキスト ボックス 92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9" name="楕円 92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1" name="楕円 93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2" name="テキスト ボックス 931"/>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3" name="楕円 93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4" name="テキスト ボックス 933"/>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5" name="楕円 93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6" name="テキスト ボックス 935"/>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7" name="楕円 93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8" name="テキスト ボックス 937"/>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9" name="正方形/長方形 93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0" name="正方形/長方形 93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1" name="テキスト ボックス 94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latin typeface="ＭＳ Ｐゴシック" panose="020B0600070205080204" pitchFamily="50" charset="-128"/>
              <a:ea typeface="ＭＳ Ｐゴシック" panose="020B0600070205080204" pitchFamily="50" charset="-128"/>
            </a:rPr>
            <a:t>474,944</a:t>
          </a:r>
          <a:r>
            <a:rPr kumimoji="1" lang="ja-JP" altLang="en-US" sz="1300">
              <a:latin typeface="ＭＳ Ｐゴシック" panose="020B0600070205080204" pitchFamily="50" charset="-128"/>
              <a:ea typeface="ＭＳ Ｐゴシック" panose="020B0600070205080204" pitchFamily="50" charset="-128"/>
            </a:rPr>
            <a:t>円となっている。</a:t>
          </a:r>
        </a:p>
        <a:p>
          <a:r>
            <a:rPr kumimoji="1" lang="ja-JP" altLang="en-US" sz="1300">
              <a:latin typeface="ＭＳ Ｐゴシック" panose="020B0600070205080204" pitchFamily="50" charset="-128"/>
              <a:ea typeface="ＭＳ Ｐゴシック" panose="020B0600070205080204" pitchFamily="50" charset="-128"/>
            </a:rPr>
            <a:t>・物件費は住民一人当たり</a:t>
          </a:r>
          <a:r>
            <a:rPr kumimoji="1" lang="en-US" altLang="ja-JP" sz="1300">
              <a:latin typeface="ＭＳ Ｐゴシック" panose="020B0600070205080204" pitchFamily="50" charset="-128"/>
              <a:ea typeface="ＭＳ Ｐゴシック" panose="020B0600070205080204" pitchFamily="50" charset="-128"/>
            </a:rPr>
            <a:t>61,903</a:t>
          </a:r>
          <a:r>
            <a:rPr kumimoji="1" lang="ja-JP" altLang="en-US" sz="1300">
              <a:latin typeface="ＭＳ Ｐゴシック" panose="020B0600070205080204" pitchFamily="50" charset="-128"/>
              <a:ea typeface="ＭＳ Ｐゴシック" panose="020B0600070205080204" pitchFamily="50" charset="-128"/>
            </a:rPr>
            <a:t>円で、前年度比</a:t>
          </a:r>
          <a:r>
            <a:rPr kumimoji="1" lang="en-US" altLang="ja-JP" sz="1300">
              <a:latin typeface="ＭＳ Ｐゴシック" panose="020B0600070205080204" pitchFamily="50" charset="-128"/>
              <a:ea typeface="ＭＳ Ｐゴシック" panose="020B0600070205080204" pitchFamily="50" charset="-128"/>
            </a:rPr>
            <a:t>8,379</a:t>
          </a:r>
          <a:r>
            <a:rPr kumimoji="1" lang="ja-JP" altLang="en-US" sz="1300">
              <a:latin typeface="ＭＳ Ｐゴシック" panose="020B0600070205080204" pitchFamily="50" charset="-128"/>
              <a:ea typeface="ＭＳ Ｐゴシック" panose="020B0600070205080204" pitchFamily="50" charset="-128"/>
            </a:rPr>
            <a:t>円増加している。これは、電気料等の増が主な要因である。</a:t>
          </a:r>
        </a:p>
        <a:p>
          <a:r>
            <a:rPr kumimoji="1" lang="ja-JP" altLang="en-US" sz="1300">
              <a:latin typeface="ＭＳ Ｐゴシック" panose="020B0600070205080204" pitchFamily="50" charset="-128"/>
              <a:ea typeface="ＭＳ Ｐゴシック" panose="020B0600070205080204" pitchFamily="50" charset="-128"/>
            </a:rPr>
            <a:t>・公債費は住民一人当たり</a:t>
          </a:r>
          <a:r>
            <a:rPr kumimoji="1" lang="en-US" altLang="ja-JP" sz="1300">
              <a:latin typeface="ＭＳ Ｐゴシック" panose="020B0600070205080204" pitchFamily="50" charset="-128"/>
              <a:ea typeface="ＭＳ Ｐゴシック" panose="020B0600070205080204" pitchFamily="50" charset="-128"/>
            </a:rPr>
            <a:t>24,293</a:t>
          </a:r>
          <a:r>
            <a:rPr kumimoji="1" lang="ja-JP" altLang="en-US" sz="1300">
              <a:latin typeface="ＭＳ Ｐゴシック" panose="020B0600070205080204" pitchFamily="50" charset="-128"/>
              <a:ea typeface="ＭＳ Ｐゴシック" panose="020B0600070205080204" pitchFamily="50" charset="-128"/>
            </a:rPr>
            <a:t>円で、前年度比</a:t>
          </a:r>
          <a:r>
            <a:rPr kumimoji="1" lang="en-US" altLang="ja-JP" sz="1300">
              <a:latin typeface="ＭＳ Ｐゴシック" panose="020B0600070205080204" pitchFamily="50" charset="-128"/>
              <a:ea typeface="ＭＳ Ｐゴシック" panose="020B0600070205080204" pitchFamily="50" charset="-128"/>
            </a:rPr>
            <a:t>2,030</a:t>
          </a:r>
          <a:r>
            <a:rPr kumimoji="1" lang="ja-JP" altLang="en-US" sz="1300">
              <a:latin typeface="ＭＳ Ｐゴシック" panose="020B0600070205080204" pitchFamily="50" charset="-128"/>
              <a:ea typeface="ＭＳ Ｐゴシック" panose="020B0600070205080204" pitchFamily="50" charset="-128"/>
            </a:rPr>
            <a:t>円増加している。これは、長期債元金償還金の増が主な要因である。</a:t>
          </a:r>
        </a:p>
        <a:p>
          <a:r>
            <a:rPr kumimoji="1" lang="ja-JP" altLang="en-US" sz="1300">
              <a:latin typeface="ＭＳ Ｐゴシック" panose="020B0600070205080204" pitchFamily="50" charset="-128"/>
              <a:ea typeface="ＭＳ Ｐゴシック" panose="020B0600070205080204" pitchFamily="50" charset="-128"/>
            </a:rPr>
            <a:t>・扶助費は住民一人当たり</a:t>
          </a:r>
          <a:r>
            <a:rPr kumimoji="1" lang="en-US" altLang="ja-JP" sz="1300">
              <a:latin typeface="ＭＳ Ｐゴシック" panose="020B0600070205080204" pitchFamily="50" charset="-128"/>
              <a:ea typeface="ＭＳ Ｐゴシック" panose="020B0600070205080204" pitchFamily="50" charset="-128"/>
            </a:rPr>
            <a:t>108,800</a:t>
          </a:r>
          <a:r>
            <a:rPr kumimoji="1" lang="ja-JP" altLang="en-US" sz="1300">
              <a:latin typeface="ＭＳ Ｐゴシック" panose="020B0600070205080204" pitchFamily="50" charset="-128"/>
              <a:ea typeface="ＭＳ Ｐゴシック" panose="020B0600070205080204" pitchFamily="50" charset="-128"/>
            </a:rPr>
            <a:t>円で、類似団体内平均値より</a:t>
          </a:r>
          <a:r>
            <a:rPr kumimoji="1" lang="en-US" altLang="ja-JP" sz="1300">
              <a:latin typeface="ＭＳ Ｐゴシック" panose="020B0600070205080204" pitchFamily="50" charset="-128"/>
              <a:ea typeface="ＭＳ Ｐゴシック" panose="020B0600070205080204" pitchFamily="50" charset="-128"/>
            </a:rPr>
            <a:t>5,106</a:t>
          </a:r>
          <a:r>
            <a:rPr kumimoji="1" lang="ja-JP" altLang="en-US" sz="1300">
              <a:latin typeface="ＭＳ Ｐゴシック" panose="020B0600070205080204" pitchFamily="50" charset="-128"/>
              <a:ea typeface="ＭＳ Ｐゴシック" panose="020B0600070205080204" pitchFamily="50" charset="-128"/>
            </a:rPr>
            <a:t>円下回った。今後、社会保障費は増加見込であることから、上昇傾向になると見込まれる。</a:t>
          </a:r>
        </a:p>
        <a:p>
          <a:r>
            <a:rPr kumimoji="1" lang="ja-JP" altLang="en-US" sz="1300">
              <a:latin typeface="ＭＳ Ｐゴシック" panose="020B0600070205080204" pitchFamily="50" charset="-128"/>
              <a:ea typeface="ＭＳ Ｐゴシック" panose="020B0600070205080204" pitchFamily="50" charset="-128"/>
            </a:rPr>
            <a:t>・普通建設事業費（うち更新整備）は住民一人当たり</a:t>
          </a:r>
          <a:r>
            <a:rPr kumimoji="1" lang="en-US" altLang="ja-JP" sz="1300">
              <a:latin typeface="ＭＳ Ｐゴシック" panose="020B0600070205080204" pitchFamily="50" charset="-128"/>
              <a:ea typeface="ＭＳ Ｐゴシック" panose="020B0600070205080204" pitchFamily="50" charset="-128"/>
            </a:rPr>
            <a:t>49,652</a:t>
          </a:r>
          <a:r>
            <a:rPr kumimoji="1" lang="ja-JP" altLang="en-US" sz="1300">
              <a:latin typeface="ＭＳ Ｐゴシック" panose="020B0600070205080204" pitchFamily="50" charset="-128"/>
              <a:ea typeface="ＭＳ Ｐゴシック" panose="020B0600070205080204" pitchFamily="50" charset="-128"/>
            </a:rPr>
            <a:t>円で、前年度比</a:t>
          </a:r>
          <a:r>
            <a:rPr kumimoji="1" lang="en-US" altLang="ja-JP" sz="1300">
              <a:latin typeface="ＭＳ Ｐゴシック" panose="020B0600070205080204" pitchFamily="50" charset="-128"/>
              <a:ea typeface="ＭＳ Ｐゴシック" panose="020B0600070205080204" pitchFamily="50" charset="-128"/>
            </a:rPr>
            <a:t>30,827</a:t>
          </a:r>
          <a:r>
            <a:rPr kumimoji="1" lang="ja-JP" altLang="en-US" sz="1300">
              <a:latin typeface="ＭＳ Ｐゴシック" panose="020B0600070205080204" pitchFamily="50" charset="-128"/>
              <a:ea typeface="ＭＳ Ｐゴシック" panose="020B0600070205080204" pitchFamily="50" charset="-128"/>
            </a:rPr>
            <a:t>円増加している。これは、汚泥再生処理センター建設工事費等の増が主な要因である。今後も公共施設等総合管理計画に基づき事業費の抑制を行っていく。</a:t>
          </a:r>
        </a:p>
        <a:p>
          <a:r>
            <a:rPr kumimoji="1" lang="ja-JP" altLang="en-US" sz="1300">
              <a:latin typeface="ＭＳ Ｐゴシック" panose="020B0600070205080204" pitchFamily="50" charset="-128"/>
              <a:ea typeface="ＭＳ Ｐゴシック" panose="020B0600070205080204" pitchFamily="50" charset="-128"/>
            </a:rPr>
            <a:t>・積立金は住民一人当たり</a:t>
          </a:r>
          <a:r>
            <a:rPr kumimoji="1" lang="en-US" altLang="ja-JP" sz="1300">
              <a:latin typeface="ＭＳ Ｐゴシック" panose="020B0600070205080204" pitchFamily="50" charset="-128"/>
              <a:ea typeface="ＭＳ Ｐゴシック" panose="020B0600070205080204" pitchFamily="50" charset="-128"/>
            </a:rPr>
            <a:t>59,394</a:t>
          </a:r>
          <a:r>
            <a:rPr kumimoji="1" lang="ja-JP" altLang="en-US" sz="1300">
              <a:latin typeface="ＭＳ Ｐゴシック" panose="020B0600070205080204" pitchFamily="50" charset="-128"/>
              <a:ea typeface="ＭＳ Ｐゴシック" panose="020B0600070205080204" pitchFamily="50" charset="-128"/>
            </a:rPr>
            <a:t>円で、前年度比</a:t>
          </a:r>
          <a:r>
            <a:rPr kumimoji="1" lang="en-US" altLang="ja-JP" sz="1300">
              <a:latin typeface="ＭＳ Ｐゴシック" panose="020B0600070205080204" pitchFamily="50" charset="-128"/>
              <a:ea typeface="ＭＳ Ｐゴシック" panose="020B0600070205080204" pitchFamily="50" charset="-128"/>
            </a:rPr>
            <a:t>20,743</a:t>
          </a:r>
          <a:r>
            <a:rPr kumimoji="1" lang="ja-JP" altLang="en-US" sz="1300">
              <a:latin typeface="ＭＳ Ｐゴシック" panose="020B0600070205080204" pitchFamily="50" charset="-128"/>
              <a:ea typeface="ＭＳ Ｐゴシック" panose="020B0600070205080204" pitchFamily="50" charset="-128"/>
            </a:rPr>
            <a:t>円増加している。これは、ふるさと応援寄附基金等の積立増が要因である。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福岡県古賀市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59,234
58,260
42.07
29,722,882
28,132,855
1,422,692
12,957,197
15,108,494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142901</xdr:rowOff>
    </xdr:from>
    <xdr:to>
      <xdr:col>24</xdr:col>
      <xdr:colOff>62865</xdr:colOff>
      <xdr:row>37</xdr:row>
      <xdr:rowOff>145186</xdr:rowOff>
    </xdr:to>
    <xdr:cxnSp macro="">
      <xdr:nvCxnSpPr>
        <xdr:cNvPr id="54" name="直線コネクタ 53"/>
        <xdr:cNvCxnSpPr/>
      </xdr:nvCxnSpPr>
      <xdr:spPr>
        <a:xfrm flipV="1">
          <a:off x="4633595" y="5457851"/>
          <a:ext cx="1270" cy="10309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149013</xdr:rowOff>
    </xdr:from>
    <xdr:ext cx="469744" cy="259045"/>
    <xdr:sp macro="" textlink="">
      <xdr:nvSpPr>
        <xdr:cNvPr id="55" name="議会費最小値テキスト"/>
        <xdr:cNvSpPr txBox="1"/>
      </xdr:nvSpPr>
      <xdr:spPr>
        <a:xfrm>
          <a:off x="4686300" y="6492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145186</xdr:rowOff>
    </xdr:from>
    <xdr:to>
      <xdr:col>24</xdr:col>
      <xdr:colOff>152400</xdr:colOff>
      <xdr:row>37</xdr:row>
      <xdr:rowOff>145186</xdr:rowOff>
    </xdr:to>
    <xdr:cxnSp macro="">
      <xdr:nvCxnSpPr>
        <xdr:cNvPr id="56" name="直線コネクタ 55"/>
        <xdr:cNvCxnSpPr/>
      </xdr:nvCxnSpPr>
      <xdr:spPr>
        <a:xfrm>
          <a:off x="4546600" y="6488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89578</xdr:rowOff>
    </xdr:from>
    <xdr:ext cx="469744" cy="259045"/>
    <xdr:sp macro="" textlink="">
      <xdr:nvSpPr>
        <xdr:cNvPr id="57" name="議会費最大値テキスト"/>
        <xdr:cNvSpPr txBox="1"/>
      </xdr:nvSpPr>
      <xdr:spPr>
        <a:xfrm>
          <a:off x="4686300" y="5233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4,618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142901</xdr:rowOff>
    </xdr:from>
    <xdr:to>
      <xdr:col>24</xdr:col>
      <xdr:colOff>152400</xdr:colOff>
      <xdr:row>31</xdr:row>
      <xdr:rowOff>142901</xdr:rowOff>
    </xdr:to>
    <xdr:cxnSp macro="">
      <xdr:nvCxnSpPr>
        <xdr:cNvPr id="58" name="直線コネクタ 57"/>
        <xdr:cNvCxnSpPr/>
      </xdr:nvCxnSpPr>
      <xdr:spPr>
        <a:xfrm>
          <a:off x="4546600" y="5457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106325</xdr:rowOff>
    </xdr:from>
    <xdr:to>
      <xdr:col>24</xdr:col>
      <xdr:colOff>63500</xdr:colOff>
      <xdr:row>34</xdr:row>
      <xdr:rowOff>151130</xdr:rowOff>
    </xdr:to>
    <xdr:cxnSp macro="">
      <xdr:nvCxnSpPr>
        <xdr:cNvPr id="59" name="直線コネクタ 58"/>
        <xdr:cNvCxnSpPr/>
      </xdr:nvCxnSpPr>
      <xdr:spPr>
        <a:xfrm>
          <a:off x="3797300" y="5935625"/>
          <a:ext cx="838200" cy="44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7434</xdr:rowOff>
    </xdr:from>
    <xdr:ext cx="469744" cy="259045"/>
    <xdr:sp macro="" textlink="">
      <xdr:nvSpPr>
        <xdr:cNvPr id="60" name="議会費平均値テキスト"/>
        <xdr:cNvSpPr txBox="1"/>
      </xdr:nvSpPr>
      <xdr:spPr>
        <a:xfrm>
          <a:off x="4686300" y="60081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29007</xdr:rowOff>
    </xdr:from>
    <xdr:to>
      <xdr:col>24</xdr:col>
      <xdr:colOff>114300</xdr:colOff>
      <xdr:row>35</xdr:row>
      <xdr:rowOff>130607</xdr:rowOff>
    </xdr:to>
    <xdr:sp macro="" textlink="">
      <xdr:nvSpPr>
        <xdr:cNvPr id="61" name="フローチャート: 判断 60"/>
        <xdr:cNvSpPr/>
      </xdr:nvSpPr>
      <xdr:spPr>
        <a:xfrm>
          <a:off x="4584700" y="6029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102210</xdr:rowOff>
    </xdr:from>
    <xdr:to>
      <xdr:col>19</xdr:col>
      <xdr:colOff>177800</xdr:colOff>
      <xdr:row>34</xdr:row>
      <xdr:rowOff>106325</xdr:rowOff>
    </xdr:to>
    <xdr:cxnSp macro="">
      <xdr:nvCxnSpPr>
        <xdr:cNvPr id="62" name="直線コネクタ 61"/>
        <xdr:cNvCxnSpPr/>
      </xdr:nvCxnSpPr>
      <xdr:spPr>
        <a:xfrm>
          <a:off x="2908300" y="5931510"/>
          <a:ext cx="889000" cy="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16205</xdr:rowOff>
    </xdr:from>
    <xdr:to>
      <xdr:col>20</xdr:col>
      <xdr:colOff>38100</xdr:colOff>
      <xdr:row>35</xdr:row>
      <xdr:rowOff>117805</xdr:rowOff>
    </xdr:to>
    <xdr:sp macro="" textlink="">
      <xdr:nvSpPr>
        <xdr:cNvPr id="63" name="フローチャート: 判断 62"/>
        <xdr:cNvSpPr/>
      </xdr:nvSpPr>
      <xdr:spPr>
        <a:xfrm>
          <a:off x="3746500" y="601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108932</xdr:rowOff>
    </xdr:from>
    <xdr:ext cx="469744" cy="259045"/>
    <xdr:sp macro="" textlink="">
      <xdr:nvSpPr>
        <xdr:cNvPr id="64" name="テキスト ボックス 63"/>
        <xdr:cNvSpPr txBox="1"/>
      </xdr:nvSpPr>
      <xdr:spPr>
        <a:xfrm>
          <a:off x="3562428" y="6109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102210</xdr:rowOff>
    </xdr:from>
    <xdr:to>
      <xdr:col>15</xdr:col>
      <xdr:colOff>50800</xdr:colOff>
      <xdr:row>34</xdr:row>
      <xdr:rowOff>159817</xdr:rowOff>
    </xdr:to>
    <xdr:cxnSp macro="">
      <xdr:nvCxnSpPr>
        <xdr:cNvPr id="65" name="直線コネクタ 64"/>
        <xdr:cNvCxnSpPr/>
      </xdr:nvCxnSpPr>
      <xdr:spPr>
        <a:xfrm flipV="1">
          <a:off x="2019300" y="5931510"/>
          <a:ext cx="889000" cy="57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36779</xdr:rowOff>
    </xdr:from>
    <xdr:to>
      <xdr:col>15</xdr:col>
      <xdr:colOff>101600</xdr:colOff>
      <xdr:row>35</xdr:row>
      <xdr:rowOff>138379</xdr:rowOff>
    </xdr:to>
    <xdr:sp macro="" textlink="">
      <xdr:nvSpPr>
        <xdr:cNvPr id="66" name="フローチャート: 判断 65"/>
        <xdr:cNvSpPr/>
      </xdr:nvSpPr>
      <xdr:spPr>
        <a:xfrm>
          <a:off x="2857500" y="6037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129506</xdr:rowOff>
    </xdr:from>
    <xdr:ext cx="469744" cy="259045"/>
    <xdr:sp macro="" textlink="">
      <xdr:nvSpPr>
        <xdr:cNvPr id="67" name="テキスト ボックス 66"/>
        <xdr:cNvSpPr txBox="1"/>
      </xdr:nvSpPr>
      <xdr:spPr>
        <a:xfrm>
          <a:off x="2673428" y="6130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142443</xdr:rowOff>
    </xdr:from>
    <xdr:to>
      <xdr:col>10</xdr:col>
      <xdr:colOff>114300</xdr:colOff>
      <xdr:row>34</xdr:row>
      <xdr:rowOff>159817</xdr:rowOff>
    </xdr:to>
    <xdr:cxnSp macro="">
      <xdr:nvCxnSpPr>
        <xdr:cNvPr id="68" name="直線コネクタ 67"/>
        <xdr:cNvCxnSpPr/>
      </xdr:nvCxnSpPr>
      <xdr:spPr>
        <a:xfrm>
          <a:off x="1130300" y="5971743"/>
          <a:ext cx="889000" cy="17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27635</xdr:rowOff>
    </xdr:from>
    <xdr:to>
      <xdr:col>10</xdr:col>
      <xdr:colOff>165100</xdr:colOff>
      <xdr:row>35</xdr:row>
      <xdr:rowOff>129235</xdr:rowOff>
    </xdr:to>
    <xdr:sp macro="" textlink="">
      <xdr:nvSpPr>
        <xdr:cNvPr id="69" name="フローチャート: 判断 68"/>
        <xdr:cNvSpPr/>
      </xdr:nvSpPr>
      <xdr:spPr>
        <a:xfrm>
          <a:off x="1968500" y="602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120362</xdr:rowOff>
    </xdr:from>
    <xdr:ext cx="469744" cy="259045"/>
    <xdr:sp macro="" textlink="">
      <xdr:nvSpPr>
        <xdr:cNvPr id="70" name="テキスト ボックス 69"/>
        <xdr:cNvSpPr txBox="1"/>
      </xdr:nvSpPr>
      <xdr:spPr>
        <a:xfrm>
          <a:off x="1784428" y="6121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1118</xdr:rowOff>
    </xdr:from>
    <xdr:to>
      <xdr:col>6</xdr:col>
      <xdr:colOff>38100</xdr:colOff>
      <xdr:row>35</xdr:row>
      <xdr:rowOff>102718</xdr:rowOff>
    </xdr:to>
    <xdr:sp macro="" textlink="">
      <xdr:nvSpPr>
        <xdr:cNvPr id="71" name="フローチャート: 判断 70"/>
        <xdr:cNvSpPr/>
      </xdr:nvSpPr>
      <xdr:spPr>
        <a:xfrm>
          <a:off x="1079500" y="600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93845</xdr:rowOff>
    </xdr:from>
    <xdr:ext cx="469744" cy="259045"/>
    <xdr:sp macro="" textlink="">
      <xdr:nvSpPr>
        <xdr:cNvPr id="72" name="テキスト ボックス 71"/>
        <xdr:cNvSpPr txBox="1"/>
      </xdr:nvSpPr>
      <xdr:spPr>
        <a:xfrm>
          <a:off x="895428" y="6094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100330</xdr:rowOff>
    </xdr:from>
    <xdr:to>
      <xdr:col>24</xdr:col>
      <xdr:colOff>114300</xdr:colOff>
      <xdr:row>35</xdr:row>
      <xdr:rowOff>30480</xdr:rowOff>
    </xdr:to>
    <xdr:sp macro="" textlink="">
      <xdr:nvSpPr>
        <xdr:cNvPr id="78" name="楕円 77"/>
        <xdr:cNvSpPr/>
      </xdr:nvSpPr>
      <xdr:spPr>
        <a:xfrm>
          <a:off x="4584700" y="592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123207</xdr:rowOff>
    </xdr:from>
    <xdr:ext cx="469744" cy="259045"/>
    <xdr:sp macro="" textlink="">
      <xdr:nvSpPr>
        <xdr:cNvPr id="79" name="議会費該当値テキスト"/>
        <xdr:cNvSpPr txBox="1"/>
      </xdr:nvSpPr>
      <xdr:spPr>
        <a:xfrm>
          <a:off x="4686300" y="5781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55525</xdr:rowOff>
    </xdr:from>
    <xdr:to>
      <xdr:col>20</xdr:col>
      <xdr:colOff>38100</xdr:colOff>
      <xdr:row>34</xdr:row>
      <xdr:rowOff>157125</xdr:rowOff>
    </xdr:to>
    <xdr:sp macro="" textlink="">
      <xdr:nvSpPr>
        <xdr:cNvPr id="80" name="楕円 79"/>
        <xdr:cNvSpPr/>
      </xdr:nvSpPr>
      <xdr:spPr>
        <a:xfrm>
          <a:off x="3746500" y="5884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2202</xdr:rowOff>
    </xdr:from>
    <xdr:ext cx="469744" cy="259045"/>
    <xdr:sp macro="" textlink="">
      <xdr:nvSpPr>
        <xdr:cNvPr id="81" name="テキスト ボックス 80"/>
        <xdr:cNvSpPr txBox="1"/>
      </xdr:nvSpPr>
      <xdr:spPr>
        <a:xfrm>
          <a:off x="3562428" y="5660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51410</xdr:rowOff>
    </xdr:from>
    <xdr:to>
      <xdr:col>15</xdr:col>
      <xdr:colOff>101600</xdr:colOff>
      <xdr:row>34</xdr:row>
      <xdr:rowOff>153010</xdr:rowOff>
    </xdr:to>
    <xdr:sp macro="" textlink="">
      <xdr:nvSpPr>
        <xdr:cNvPr id="82" name="楕円 81"/>
        <xdr:cNvSpPr/>
      </xdr:nvSpPr>
      <xdr:spPr>
        <a:xfrm>
          <a:off x="2857500" y="5880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169537</xdr:rowOff>
    </xdr:from>
    <xdr:ext cx="469744" cy="259045"/>
    <xdr:sp macro="" textlink="">
      <xdr:nvSpPr>
        <xdr:cNvPr id="83" name="テキスト ボックス 82"/>
        <xdr:cNvSpPr txBox="1"/>
      </xdr:nvSpPr>
      <xdr:spPr>
        <a:xfrm>
          <a:off x="2673428" y="5655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109017</xdr:rowOff>
    </xdr:from>
    <xdr:to>
      <xdr:col>10</xdr:col>
      <xdr:colOff>165100</xdr:colOff>
      <xdr:row>35</xdr:row>
      <xdr:rowOff>39167</xdr:rowOff>
    </xdr:to>
    <xdr:sp macro="" textlink="">
      <xdr:nvSpPr>
        <xdr:cNvPr id="84" name="楕円 83"/>
        <xdr:cNvSpPr/>
      </xdr:nvSpPr>
      <xdr:spPr>
        <a:xfrm>
          <a:off x="1968500" y="5938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55694</xdr:rowOff>
    </xdr:from>
    <xdr:ext cx="469744" cy="259045"/>
    <xdr:sp macro="" textlink="">
      <xdr:nvSpPr>
        <xdr:cNvPr id="85" name="テキスト ボックス 84"/>
        <xdr:cNvSpPr txBox="1"/>
      </xdr:nvSpPr>
      <xdr:spPr>
        <a:xfrm>
          <a:off x="1784428" y="5713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91643</xdr:rowOff>
    </xdr:from>
    <xdr:to>
      <xdr:col>6</xdr:col>
      <xdr:colOff>38100</xdr:colOff>
      <xdr:row>35</xdr:row>
      <xdr:rowOff>21793</xdr:rowOff>
    </xdr:to>
    <xdr:sp macro="" textlink="">
      <xdr:nvSpPr>
        <xdr:cNvPr id="86" name="楕円 85"/>
        <xdr:cNvSpPr/>
      </xdr:nvSpPr>
      <xdr:spPr>
        <a:xfrm>
          <a:off x="1079500" y="5920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38320</xdr:rowOff>
    </xdr:from>
    <xdr:ext cx="469744" cy="259045"/>
    <xdr:sp macro="" textlink="">
      <xdr:nvSpPr>
        <xdr:cNvPr id="87" name="テキスト ボックス 86"/>
        <xdr:cNvSpPr txBox="1"/>
      </xdr:nvSpPr>
      <xdr:spPr>
        <a:xfrm>
          <a:off x="895428" y="5696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1" name="テキスト ボックス 100"/>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164975</xdr:rowOff>
    </xdr:from>
    <xdr:to>
      <xdr:col>24</xdr:col>
      <xdr:colOff>62865</xdr:colOff>
      <xdr:row>57</xdr:row>
      <xdr:rowOff>138954</xdr:rowOff>
    </xdr:to>
    <xdr:cxnSp macro="">
      <xdr:nvCxnSpPr>
        <xdr:cNvPr id="111" name="直線コネクタ 110"/>
        <xdr:cNvCxnSpPr/>
      </xdr:nvCxnSpPr>
      <xdr:spPr>
        <a:xfrm flipV="1">
          <a:off x="4633595" y="8566025"/>
          <a:ext cx="1270" cy="1345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142781</xdr:rowOff>
    </xdr:from>
    <xdr:ext cx="534377" cy="259045"/>
    <xdr:sp macro="" textlink="">
      <xdr:nvSpPr>
        <xdr:cNvPr id="112" name="総務費最小値テキスト"/>
        <xdr:cNvSpPr txBox="1"/>
      </xdr:nvSpPr>
      <xdr:spPr>
        <a:xfrm>
          <a:off x="4686300" y="9915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138954</xdr:rowOff>
    </xdr:from>
    <xdr:to>
      <xdr:col>24</xdr:col>
      <xdr:colOff>152400</xdr:colOff>
      <xdr:row>57</xdr:row>
      <xdr:rowOff>138954</xdr:rowOff>
    </xdr:to>
    <xdr:cxnSp macro="">
      <xdr:nvCxnSpPr>
        <xdr:cNvPr id="113" name="直線コネクタ 112"/>
        <xdr:cNvCxnSpPr/>
      </xdr:nvCxnSpPr>
      <xdr:spPr>
        <a:xfrm>
          <a:off x="4546600" y="9911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111652</xdr:rowOff>
    </xdr:from>
    <xdr:ext cx="599010" cy="259045"/>
    <xdr:sp macro="" textlink="">
      <xdr:nvSpPr>
        <xdr:cNvPr id="114" name="総務費最大値テキスト"/>
        <xdr:cNvSpPr txBox="1"/>
      </xdr:nvSpPr>
      <xdr:spPr>
        <a:xfrm>
          <a:off x="4686300" y="8341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209,183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164975</xdr:rowOff>
    </xdr:from>
    <xdr:to>
      <xdr:col>24</xdr:col>
      <xdr:colOff>152400</xdr:colOff>
      <xdr:row>49</xdr:row>
      <xdr:rowOff>164975</xdr:rowOff>
    </xdr:to>
    <xdr:cxnSp macro="">
      <xdr:nvCxnSpPr>
        <xdr:cNvPr id="115" name="直線コネクタ 114"/>
        <xdr:cNvCxnSpPr/>
      </xdr:nvCxnSpPr>
      <xdr:spPr>
        <a:xfrm>
          <a:off x="4546600" y="8566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95824</xdr:rowOff>
    </xdr:from>
    <xdr:to>
      <xdr:col>24</xdr:col>
      <xdr:colOff>63500</xdr:colOff>
      <xdr:row>55</xdr:row>
      <xdr:rowOff>168366</xdr:rowOff>
    </xdr:to>
    <xdr:cxnSp macro="">
      <xdr:nvCxnSpPr>
        <xdr:cNvPr id="116" name="直線コネクタ 115"/>
        <xdr:cNvCxnSpPr/>
      </xdr:nvCxnSpPr>
      <xdr:spPr>
        <a:xfrm flipV="1">
          <a:off x="3797300" y="9354124"/>
          <a:ext cx="838200" cy="243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149067</xdr:rowOff>
    </xdr:from>
    <xdr:ext cx="534377" cy="259045"/>
    <xdr:sp macro="" textlink="">
      <xdr:nvSpPr>
        <xdr:cNvPr id="117" name="総務費平均値テキスト"/>
        <xdr:cNvSpPr txBox="1"/>
      </xdr:nvSpPr>
      <xdr:spPr>
        <a:xfrm>
          <a:off x="4686300" y="95788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170640</xdr:rowOff>
    </xdr:from>
    <xdr:to>
      <xdr:col>24</xdr:col>
      <xdr:colOff>114300</xdr:colOff>
      <xdr:row>56</xdr:row>
      <xdr:rowOff>100790</xdr:rowOff>
    </xdr:to>
    <xdr:sp macro="" textlink="">
      <xdr:nvSpPr>
        <xdr:cNvPr id="118" name="フローチャート: 判断 117"/>
        <xdr:cNvSpPr/>
      </xdr:nvSpPr>
      <xdr:spPr>
        <a:xfrm>
          <a:off x="4584700" y="9600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52</xdr:row>
      <xdr:rowOff>54767</xdr:rowOff>
    </xdr:from>
    <xdr:to>
      <xdr:col>19</xdr:col>
      <xdr:colOff>177800</xdr:colOff>
      <xdr:row>55</xdr:row>
      <xdr:rowOff>168366</xdr:rowOff>
    </xdr:to>
    <xdr:cxnSp macro="">
      <xdr:nvCxnSpPr>
        <xdr:cNvPr id="119" name="直線コネクタ 118"/>
        <xdr:cNvCxnSpPr/>
      </xdr:nvCxnSpPr>
      <xdr:spPr>
        <a:xfrm>
          <a:off x="2908300" y="8970167"/>
          <a:ext cx="889000" cy="627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165550</xdr:rowOff>
    </xdr:from>
    <xdr:to>
      <xdr:col>20</xdr:col>
      <xdr:colOff>38100</xdr:colOff>
      <xdr:row>56</xdr:row>
      <xdr:rowOff>95700</xdr:rowOff>
    </xdr:to>
    <xdr:sp macro="" textlink="">
      <xdr:nvSpPr>
        <xdr:cNvPr id="120" name="フローチャート: 判断 119"/>
        <xdr:cNvSpPr/>
      </xdr:nvSpPr>
      <xdr:spPr>
        <a:xfrm>
          <a:off x="3746500" y="959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86827</xdr:rowOff>
    </xdr:from>
    <xdr:ext cx="534377" cy="259045"/>
    <xdr:sp macro="" textlink="">
      <xdr:nvSpPr>
        <xdr:cNvPr id="121" name="テキスト ボックス 120"/>
        <xdr:cNvSpPr txBox="1"/>
      </xdr:nvSpPr>
      <xdr:spPr>
        <a:xfrm>
          <a:off x="3530111" y="9688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52</xdr:row>
      <xdr:rowOff>54767</xdr:rowOff>
    </xdr:from>
    <xdr:to>
      <xdr:col>15</xdr:col>
      <xdr:colOff>50800</xdr:colOff>
      <xdr:row>56</xdr:row>
      <xdr:rowOff>75402</xdr:rowOff>
    </xdr:to>
    <xdr:cxnSp macro="">
      <xdr:nvCxnSpPr>
        <xdr:cNvPr id="122" name="直線コネクタ 121"/>
        <xdr:cNvCxnSpPr/>
      </xdr:nvCxnSpPr>
      <xdr:spPr>
        <a:xfrm flipV="1">
          <a:off x="2019300" y="8970167"/>
          <a:ext cx="889000" cy="706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51</xdr:row>
      <xdr:rowOff>170998</xdr:rowOff>
    </xdr:from>
    <xdr:to>
      <xdr:col>15</xdr:col>
      <xdr:colOff>101600</xdr:colOff>
      <xdr:row>52</xdr:row>
      <xdr:rowOff>101148</xdr:rowOff>
    </xdr:to>
    <xdr:sp macro="" textlink="">
      <xdr:nvSpPr>
        <xdr:cNvPr id="123" name="フローチャート: 判断 122"/>
        <xdr:cNvSpPr/>
      </xdr:nvSpPr>
      <xdr:spPr>
        <a:xfrm>
          <a:off x="2857500" y="8914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50</xdr:row>
      <xdr:rowOff>117675</xdr:rowOff>
    </xdr:from>
    <xdr:ext cx="599010" cy="259045"/>
    <xdr:sp macro="" textlink="">
      <xdr:nvSpPr>
        <xdr:cNvPr id="124" name="テキスト ボックス 123"/>
        <xdr:cNvSpPr txBox="1"/>
      </xdr:nvSpPr>
      <xdr:spPr>
        <a:xfrm>
          <a:off x="2608795" y="8690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75402</xdr:rowOff>
    </xdr:from>
    <xdr:to>
      <xdr:col>10</xdr:col>
      <xdr:colOff>114300</xdr:colOff>
      <xdr:row>56</xdr:row>
      <xdr:rowOff>120566</xdr:rowOff>
    </xdr:to>
    <xdr:cxnSp macro="">
      <xdr:nvCxnSpPr>
        <xdr:cNvPr id="125" name="直線コネクタ 124"/>
        <xdr:cNvCxnSpPr/>
      </xdr:nvCxnSpPr>
      <xdr:spPr>
        <a:xfrm flipV="1">
          <a:off x="1130300" y="9676602"/>
          <a:ext cx="889000" cy="45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120683</xdr:rowOff>
    </xdr:from>
    <xdr:to>
      <xdr:col>10</xdr:col>
      <xdr:colOff>165100</xdr:colOff>
      <xdr:row>57</xdr:row>
      <xdr:rowOff>50833</xdr:rowOff>
    </xdr:to>
    <xdr:sp macro="" textlink="">
      <xdr:nvSpPr>
        <xdr:cNvPr id="126" name="フローチャート: 判断 125"/>
        <xdr:cNvSpPr/>
      </xdr:nvSpPr>
      <xdr:spPr>
        <a:xfrm>
          <a:off x="1968500" y="972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41960</xdr:rowOff>
    </xdr:from>
    <xdr:ext cx="534377" cy="259045"/>
    <xdr:sp macro="" textlink="">
      <xdr:nvSpPr>
        <xdr:cNvPr id="127" name="テキスト ボックス 126"/>
        <xdr:cNvSpPr txBox="1"/>
      </xdr:nvSpPr>
      <xdr:spPr>
        <a:xfrm>
          <a:off x="1752111" y="9814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151887</xdr:rowOff>
    </xdr:from>
    <xdr:to>
      <xdr:col>6</xdr:col>
      <xdr:colOff>38100</xdr:colOff>
      <xdr:row>57</xdr:row>
      <xdr:rowOff>82037</xdr:rowOff>
    </xdr:to>
    <xdr:sp macro="" textlink="">
      <xdr:nvSpPr>
        <xdr:cNvPr id="128" name="フローチャート: 判断 127"/>
        <xdr:cNvSpPr/>
      </xdr:nvSpPr>
      <xdr:spPr>
        <a:xfrm>
          <a:off x="1079500" y="975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73164</xdr:rowOff>
    </xdr:from>
    <xdr:ext cx="534377" cy="259045"/>
    <xdr:sp macro="" textlink="">
      <xdr:nvSpPr>
        <xdr:cNvPr id="129" name="テキスト ボックス 128"/>
        <xdr:cNvSpPr txBox="1"/>
      </xdr:nvSpPr>
      <xdr:spPr>
        <a:xfrm>
          <a:off x="863111" y="9845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45024</xdr:rowOff>
    </xdr:from>
    <xdr:to>
      <xdr:col>24</xdr:col>
      <xdr:colOff>114300</xdr:colOff>
      <xdr:row>54</xdr:row>
      <xdr:rowOff>146624</xdr:rowOff>
    </xdr:to>
    <xdr:sp macro="" textlink="">
      <xdr:nvSpPr>
        <xdr:cNvPr id="135" name="楕円 134"/>
        <xdr:cNvSpPr/>
      </xdr:nvSpPr>
      <xdr:spPr>
        <a:xfrm>
          <a:off x="4584700" y="9303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67901</xdr:rowOff>
    </xdr:from>
    <xdr:ext cx="599010" cy="259045"/>
    <xdr:sp macro="" textlink="">
      <xdr:nvSpPr>
        <xdr:cNvPr id="136" name="総務費該当値テキスト"/>
        <xdr:cNvSpPr txBox="1"/>
      </xdr:nvSpPr>
      <xdr:spPr>
        <a:xfrm>
          <a:off x="4686300" y="9154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117566</xdr:rowOff>
    </xdr:from>
    <xdr:to>
      <xdr:col>20</xdr:col>
      <xdr:colOff>38100</xdr:colOff>
      <xdr:row>56</xdr:row>
      <xdr:rowOff>47716</xdr:rowOff>
    </xdr:to>
    <xdr:sp macro="" textlink="">
      <xdr:nvSpPr>
        <xdr:cNvPr id="137" name="楕円 136"/>
        <xdr:cNvSpPr/>
      </xdr:nvSpPr>
      <xdr:spPr>
        <a:xfrm>
          <a:off x="3746500" y="9547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64243</xdr:rowOff>
    </xdr:from>
    <xdr:ext cx="534377" cy="259045"/>
    <xdr:sp macro="" textlink="">
      <xdr:nvSpPr>
        <xdr:cNvPr id="138" name="テキスト ボックス 137"/>
        <xdr:cNvSpPr txBox="1"/>
      </xdr:nvSpPr>
      <xdr:spPr>
        <a:xfrm>
          <a:off x="3530111" y="9322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52</xdr:row>
      <xdr:rowOff>3967</xdr:rowOff>
    </xdr:from>
    <xdr:to>
      <xdr:col>15</xdr:col>
      <xdr:colOff>101600</xdr:colOff>
      <xdr:row>52</xdr:row>
      <xdr:rowOff>105567</xdr:rowOff>
    </xdr:to>
    <xdr:sp macro="" textlink="">
      <xdr:nvSpPr>
        <xdr:cNvPr id="139" name="楕円 138"/>
        <xdr:cNvSpPr/>
      </xdr:nvSpPr>
      <xdr:spPr>
        <a:xfrm>
          <a:off x="2857500" y="8919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52</xdr:row>
      <xdr:rowOff>96694</xdr:rowOff>
    </xdr:from>
    <xdr:ext cx="599010" cy="259045"/>
    <xdr:sp macro="" textlink="">
      <xdr:nvSpPr>
        <xdr:cNvPr id="140" name="テキスト ボックス 139"/>
        <xdr:cNvSpPr txBox="1"/>
      </xdr:nvSpPr>
      <xdr:spPr>
        <a:xfrm>
          <a:off x="2608795" y="9012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24602</xdr:rowOff>
    </xdr:from>
    <xdr:to>
      <xdr:col>10</xdr:col>
      <xdr:colOff>165100</xdr:colOff>
      <xdr:row>56</xdr:row>
      <xdr:rowOff>126202</xdr:rowOff>
    </xdr:to>
    <xdr:sp macro="" textlink="">
      <xdr:nvSpPr>
        <xdr:cNvPr id="141" name="楕円 140"/>
        <xdr:cNvSpPr/>
      </xdr:nvSpPr>
      <xdr:spPr>
        <a:xfrm>
          <a:off x="1968500" y="9625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142729</xdr:rowOff>
    </xdr:from>
    <xdr:ext cx="534377" cy="259045"/>
    <xdr:sp macro="" textlink="">
      <xdr:nvSpPr>
        <xdr:cNvPr id="142" name="テキスト ボックス 141"/>
        <xdr:cNvSpPr txBox="1"/>
      </xdr:nvSpPr>
      <xdr:spPr>
        <a:xfrm>
          <a:off x="1752111" y="9401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69766</xdr:rowOff>
    </xdr:from>
    <xdr:to>
      <xdr:col>6</xdr:col>
      <xdr:colOff>38100</xdr:colOff>
      <xdr:row>56</xdr:row>
      <xdr:rowOff>171366</xdr:rowOff>
    </xdr:to>
    <xdr:sp macro="" textlink="">
      <xdr:nvSpPr>
        <xdr:cNvPr id="143" name="楕円 142"/>
        <xdr:cNvSpPr/>
      </xdr:nvSpPr>
      <xdr:spPr>
        <a:xfrm>
          <a:off x="1079500" y="9670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16443</xdr:rowOff>
    </xdr:from>
    <xdr:ext cx="534377" cy="259045"/>
    <xdr:sp macro="" textlink="">
      <xdr:nvSpPr>
        <xdr:cNvPr id="144" name="テキスト ボックス 143"/>
        <xdr:cNvSpPr txBox="1"/>
      </xdr:nvSpPr>
      <xdr:spPr>
        <a:xfrm>
          <a:off x="863111" y="9446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43215</xdr:rowOff>
    </xdr:from>
    <xdr:to>
      <xdr:col>24</xdr:col>
      <xdr:colOff>62865</xdr:colOff>
      <xdr:row>78</xdr:row>
      <xdr:rowOff>10252</xdr:rowOff>
    </xdr:to>
    <xdr:cxnSp macro="">
      <xdr:nvCxnSpPr>
        <xdr:cNvPr id="169" name="直線コネクタ 168"/>
        <xdr:cNvCxnSpPr/>
      </xdr:nvCxnSpPr>
      <xdr:spPr>
        <a:xfrm flipV="1">
          <a:off x="4633595" y="12216165"/>
          <a:ext cx="1270" cy="11671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14079</xdr:rowOff>
    </xdr:from>
    <xdr:ext cx="599010" cy="259045"/>
    <xdr:sp macro="" textlink="">
      <xdr:nvSpPr>
        <xdr:cNvPr id="170" name="民生費最小値テキスト"/>
        <xdr:cNvSpPr txBox="1"/>
      </xdr:nvSpPr>
      <xdr:spPr>
        <a:xfrm>
          <a:off x="4686300" y="13387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10252</xdr:rowOff>
    </xdr:from>
    <xdr:to>
      <xdr:col>24</xdr:col>
      <xdr:colOff>152400</xdr:colOff>
      <xdr:row>78</xdr:row>
      <xdr:rowOff>10252</xdr:rowOff>
    </xdr:to>
    <xdr:cxnSp macro="">
      <xdr:nvCxnSpPr>
        <xdr:cNvPr id="171" name="直線コネクタ 170"/>
        <xdr:cNvCxnSpPr/>
      </xdr:nvCxnSpPr>
      <xdr:spPr>
        <a:xfrm>
          <a:off x="4546600" y="13383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161342</xdr:rowOff>
    </xdr:from>
    <xdr:ext cx="599010" cy="259045"/>
    <xdr:sp macro="" textlink="">
      <xdr:nvSpPr>
        <xdr:cNvPr id="172" name="民生費最大値テキスト"/>
        <xdr:cNvSpPr txBox="1"/>
      </xdr:nvSpPr>
      <xdr:spPr>
        <a:xfrm>
          <a:off x="4686300" y="11991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280,162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43215</xdr:rowOff>
    </xdr:from>
    <xdr:to>
      <xdr:col>24</xdr:col>
      <xdr:colOff>152400</xdr:colOff>
      <xdr:row>71</xdr:row>
      <xdr:rowOff>43215</xdr:rowOff>
    </xdr:to>
    <xdr:cxnSp macro="">
      <xdr:nvCxnSpPr>
        <xdr:cNvPr id="173" name="直線コネクタ 172"/>
        <xdr:cNvCxnSpPr/>
      </xdr:nvCxnSpPr>
      <xdr:spPr>
        <a:xfrm>
          <a:off x="4546600" y="12216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106195</xdr:rowOff>
    </xdr:from>
    <xdr:to>
      <xdr:col>24</xdr:col>
      <xdr:colOff>63500</xdr:colOff>
      <xdr:row>76</xdr:row>
      <xdr:rowOff>811</xdr:rowOff>
    </xdr:to>
    <xdr:cxnSp macro="">
      <xdr:nvCxnSpPr>
        <xdr:cNvPr id="174" name="直線コネクタ 173"/>
        <xdr:cNvCxnSpPr/>
      </xdr:nvCxnSpPr>
      <xdr:spPr>
        <a:xfrm>
          <a:off x="3797300" y="12964945"/>
          <a:ext cx="838200" cy="66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97436</xdr:rowOff>
    </xdr:from>
    <xdr:ext cx="599010" cy="259045"/>
    <xdr:sp macro="" textlink="">
      <xdr:nvSpPr>
        <xdr:cNvPr id="175" name="民生費平均値テキスト"/>
        <xdr:cNvSpPr txBox="1"/>
      </xdr:nvSpPr>
      <xdr:spPr>
        <a:xfrm>
          <a:off x="4686300" y="127847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74559</xdr:rowOff>
    </xdr:from>
    <xdr:to>
      <xdr:col>24</xdr:col>
      <xdr:colOff>114300</xdr:colOff>
      <xdr:row>76</xdr:row>
      <xdr:rowOff>4710</xdr:rowOff>
    </xdr:to>
    <xdr:sp macro="" textlink="">
      <xdr:nvSpPr>
        <xdr:cNvPr id="176" name="フローチャート: 判断 175"/>
        <xdr:cNvSpPr/>
      </xdr:nvSpPr>
      <xdr:spPr>
        <a:xfrm>
          <a:off x="4584700" y="129333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106195</xdr:rowOff>
    </xdr:from>
    <xdr:to>
      <xdr:col>19</xdr:col>
      <xdr:colOff>177800</xdr:colOff>
      <xdr:row>76</xdr:row>
      <xdr:rowOff>160883</xdr:rowOff>
    </xdr:to>
    <xdr:cxnSp macro="">
      <xdr:nvCxnSpPr>
        <xdr:cNvPr id="177" name="直線コネクタ 176"/>
        <xdr:cNvCxnSpPr/>
      </xdr:nvCxnSpPr>
      <xdr:spPr>
        <a:xfrm flipV="1">
          <a:off x="2908300" y="12964945"/>
          <a:ext cx="889000" cy="226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10292</xdr:rowOff>
    </xdr:from>
    <xdr:to>
      <xdr:col>20</xdr:col>
      <xdr:colOff>38100</xdr:colOff>
      <xdr:row>75</xdr:row>
      <xdr:rowOff>111892</xdr:rowOff>
    </xdr:to>
    <xdr:sp macro="" textlink="">
      <xdr:nvSpPr>
        <xdr:cNvPr id="178" name="フローチャート: 判断 177"/>
        <xdr:cNvSpPr/>
      </xdr:nvSpPr>
      <xdr:spPr>
        <a:xfrm>
          <a:off x="3746500" y="12869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128419</xdr:rowOff>
    </xdr:from>
    <xdr:ext cx="599010" cy="259045"/>
    <xdr:sp macro="" textlink="">
      <xdr:nvSpPr>
        <xdr:cNvPr id="179" name="テキスト ボックス 178"/>
        <xdr:cNvSpPr txBox="1"/>
      </xdr:nvSpPr>
      <xdr:spPr>
        <a:xfrm>
          <a:off x="3497795" y="12644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160883</xdr:rowOff>
    </xdr:from>
    <xdr:to>
      <xdr:col>15</xdr:col>
      <xdr:colOff>50800</xdr:colOff>
      <xdr:row>76</xdr:row>
      <xdr:rowOff>167802</xdr:rowOff>
    </xdr:to>
    <xdr:cxnSp macro="">
      <xdr:nvCxnSpPr>
        <xdr:cNvPr id="180" name="直線コネクタ 179"/>
        <xdr:cNvCxnSpPr/>
      </xdr:nvCxnSpPr>
      <xdr:spPr>
        <a:xfrm flipV="1">
          <a:off x="2019300" y="13191083"/>
          <a:ext cx="889000" cy="6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46921</xdr:rowOff>
    </xdr:from>
    <xdr:to>
      <xdr:col>15</xdr:col>
      <xdr:colOff>101600</xdr:colOff>
      <xdr:row>76</xdr:row>
      <xdr:rowOff>148521</xdr:rowOff>
    </xdr:to>
    <xdr:sp macro="" textlink="">
      <xdr:nvSpPr>
        <xdr:cNvPr id="181" name="フローチャート: 判断 180"/>
        <xdr:cNvSpPr/>
      </xdr:nvSpPr>
      <xdr:spPr>
        <a:xfrm>
          <a:off x="2857500" y="13077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165048</xdr:rowOff>
    </xdr:from>
    <xdr:ext cx="599010" cy="259045"/>
    <xdr:sp macro="" textlink="">
      <xdr:nvSpPr>
        <xdr:cNvPr id="182" name="テキスト ボックス 181"/>
        <xdr:cNvSpPr txBox="1"/>
      </xdr:nvSpPr>
      <xdr:spPr>
        <a:xfrm>
          <a:off x="2608795" y="12852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164205</xdr:rowOff>
    </xdr:from>
    <xdr:to>
      <xdr:col>10</xdr:col>
      <xdr:colOff>114300</xdr:colOff>
      <xdr:row>76</xdr:row>
      <xdr:rowOff>167802</xdr:rowOff>
    </xdr:to>
    <xdr:cxnSp macro="">
      <xdr:nvCxnSpPr>
        <xdr:cNvPr id="183" name="直線コネクタ 182"/>
        <xdr:cNvCxnSpPr/>
      </xdr:nvCxnSpPr>
      <xdr:spPr>
        <a:xfrm>
          <a:off x="1130300" y="13194405"/>
          <a:ext cx="889000" cy="3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104026</xdr:rowOff>
    </xdr:from>
    <xdr:to>
      <xdr:col>10</xdr:col>
      <xdr:colOff>165100</xdr:colOff>
      <xdr:row>77</xdr:row>
      <xdr:rowOff>34176</xdr:rowOff>
    </xdr:to>
    <xdr:sp macro="" textlink="">
      <xdr:nvSpPr>
        <xdr:cNvPr id="184" name="フローチャート: 判断 183"/>
        <xdr:cNvSpPr/>
      </xdr:nvSpPr>
      <xdr:spPr>
        <a:xfrm>
          <a:off x="1968500" y="1313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50702</xdr:rowOff>
    </xdr:from>
    <xdr:ext cx="599010" cy="259045"/>
    <xdr:sp macro="" textlink="">
      <xdr:nvSpPr>
        <xdr:cNvPr id="185" name="テキスト ボックス 184"/>
        <xdr:cNvSpPr txBox="1"/>
      </xdr:nvSpPr>
      <xdr:spPr>
        <a:xfrm>
          <a:off x="1719795" y="12909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147665</xdr:rowOff>
    </xdr:from>
    <xdr:to>
      <xdr:col>6</xdr:col>
      <xdr:colOff>38100</xdr:colOff>
      <xdr:row>77</xdr:row>
      <xdr:rowOff>77815</xdr:rowOff>
    </xdr:to>
    <xdr:sp macro="" textlink="">
      <xdr:nvSpPr>
        <xdr:cNvPr id="186" name="フローチャート: 判断 185"/>
        <xdr:cNvSpPr/>
      </xdr:nvSpPr>
      <xdr:spPr>
        <a:xfrm>
          <a:off x="1079500" y="13177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68942</xdr:rowOff>
    </xdr:from>
    <xdr:ext cx="599010" cy="259045"/>
    <xdr:sp macro="" textlink="">
      <xdr:nvSpPr>
        <xdr:cNvPr id="187" name="テキスト ボックス 186"/>
        <xdr:cNvSpPr txBox="1"/>
      </xdr:nvSpPr>
      <xdr:spPr>
        <a:xfrm>
          <a:off x="830795" y="13270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121460</xdr:rowOff>
    </xdr:from>
    <xdr:to>
      <xdr:col>24</xdr:col>
      <xdr:colOff>114300</xdr:colOff>
      <xdr:row>76</xdr:row>
      <xdr:rowOff>51609</xdr:rowOff>
    </xdr:to>
    <xdr:sp macro="" textlink="">
      <xdr:nvSpPr>
        <xdr:cNvPr id="193" name="楕円 192"/>
        <xdr:cNvSpPr/>
      </xdr:nvSpPr>
      <xdr:spPr>
        <a:xfrm>
          <a:off x="4584700" y="1298021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99887</xdr:rowOff>
    </xdr:from>
    <xdr:ext cx="599010" cy="259045"/>
    <xdr:sp macro="" textlink="">
      <xdr:nvSpPr>
        <xdr:cNvPr id="194" name="民生費該当値テキスト"/>
        <xdr:cNvSpPr txBox="1"/>
      </xdr:nvSpPr>
      <xdr:spPr>
        <a:xfrm>
          <a:off x="4686300" y="12958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55395</xdr:rowOff>
    </xdr:from>
    <xdr:to>
      <xdr:col>20</xdr:col>
      <xdr:colOff>38100</xdr:colOff>
      <xdr:row>75</xdr:row>
      <xdr:rowOff>156995</xdr:rowOff>
    </xdr:to>
    <xdr:sp macro="" textlink="">
      <xdr:nvSpPr>
        <xdr:cNvPr id="195" name="楕円 194"/>
        <xdr:cNvSpPr/>
      </xdr:nvSpPr>
      <xdr:spPr>
        <a:xfrm>
          <a:off x="3746500" y="12914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148122</xdr:rowOff>
    </xdr:from>
    <xdr:ext cx="599010" cy="259045"/>
    <xdr:sp macro="" textlink="">
      <xdr:nvSpPr>
        <xdr:cNvPr id="196" name="テキスト ボックス 195"/>
        <xdr:cNvSpPr txBox="1"/>
      </xdr:nvSpPr>
      <xdr:spPr>
        <a:xfrm>
          <a:off x="3497795" y="130068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110083</xdr:rowOff>
    </xdr:from>
    <xdr:to>
      <xdr:col>15</xdr:col>
      <xdr:colOff>101600</xdr:colOff>
      <xdr:row>77</xdr:row>
      <xdr:rowOff>40233</xdr:rowOff>
    </xdr:to>
    <xdr:sp macro="" textlink="">
      <xdr:nvSpPr>
        <xdr:cNvPr id="197" name="楕円 196"/>
        <xdr:cNvSpPr/>
      </xdr:nvSpPr>
      <xdr:spPr>
        <a:xfrm>
          <a:off x="2857500" y="13140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31360</xdr:rowOff>
    </xdr:from>
    <xdr:ext cx="599010" cy="259045"/>
    <xdr:sp macro="" textlink="">
      <xdr:nvSpPr>
        <xdr:cNvPr id="198" name="テキスト ボックス 197"/>
        <xdr:cNvSpPr txBox="1"/>
      </xdr:nvSpPr>
      <xdr:spPr>
        <a:xfrm>
          <a:off x="2608795" y="13233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117002</xdr:rowOff>
    </xdr:from>
    <xdr:to>
      <xdr:col>10</xdr:col>
      <xdr:colOff>165100</xdr:colOff>
      <xdr:row>77</xdr:row>
      <xdr:rowOff>47152</xdr:rowOff>
    </xdr:to>
    <xdr:sp macro="" textlink="">
      <xdr:nvSpPr>
        <xdr:cNvPr id="199" name="楕円 198"/>
        <xdr:cNvSpPr/>
      </xdr:nvSpPr>
      <xdr:spPr>
        <a:xfrm>
          <a:off x="1968500" y="13147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38279</xdr:rowOff>
    </xdr:from>
    <xdr:ext cx="599010" cy="259045"/>
    <xdr:sp macro="" textlink="">
      <xdr:nvSpPr>
        <xdr:cNvPr id="200" name="テキスト ボックス 199"/>
        <xdr:cNvSpPr txBox="1"/>
      </xdr:nvSpPr>
      <xdr:spPr>
        <a:xfrm>
          <a:off x="1719795" y="13239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113405</xdr:rowOff>
    </xdr:from>
    <xdr:to>
      <xdr:col>6</xdr:col>
      <xdr:colOff>38100</xdr:colOff>
      <xdr:row>77</xdr:row>
      <xdr:rowOff>43555</xdr:rowOff>
    </xdr:to>
    <xdr:sp macro="" textlink="">
      <xdr:nvSpPr>
        <xdr:cNvPr id="201" name="楕円 200"/>
        <xdr:cNvSpPr/>
      </xdr:nvSpPr>
      <xdr:spPr>
        <a:xfrm>
          <a:off x="1079500" y="13143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60083</xdr:rowOff>
    </xdr:from>
    <xdr:ext cx="599010" cy="259045"/>
    <xdr:sp macro="" textlink="">
      <xdr:nvSpPr>
        <xdr:cNvPr id="202" name="テキスト ボックス 201"/>
        <xdr:cNvSpPr txBox="1"/>
      </xdr:nvSpPr>
      <xdr:spPr>
        <a:xfrm>
          <a:off x="830795" y="12918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7" name="テキスト ボックス 216"/>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9" name="テキスト ボックス 218"/>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1" name="テキスト ボックス 220"/>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107490</xdr:rowOff>
    </xdr:from>
    <xdr:to>
      <xdr:col>24</xdr:col>
      <xdr:colOff>62865</xdr:colOff>
      <xdr:row>99</xdr:row>
      <xdr:rowOff>163040</xdr:rowOff>
    </xdr:to>
    <xdr:cxnSp macro="">
      <xdr:nvCxnSpPr>
        <xdr:cNvPr id="229" name="直線コネクタ 228"/>
        <xdr:cNvCxnSpPr/>
      </xdr:nvCxnSpPr>
      <xdr:spPr>
        <a:xfrm flipV="1">
          <a:off x="4633595" y="15537990"/>
          <a:ext cx="1270" cy="1598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166867</xdr:rowOff>
    </xdr:from>
    <xdr:ext cx="534377" cy="259045"/>
    <xdr:sp macro="" textlink="">
      <xdr:nvSpPr>
        <xdr:cNvPr id="230" name="衛生費最小値テキスト"/>
        <xdr:cNvSpPr txBox="1"/>
      </xdr:nvSpPr>
      <xdr:spPr>
        <a:xfrm>
          <a:off x="4686300" y="17140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163040</xdr:rowOff>
    </xdr:from>
    <xdr:to>
      <xdr:col>24</xdr:col>
      <xdr:colOff>152400</xdr:colOff>
      <xdr:row>99</xdr:row>
      <xdr:rowOff>163040</xdr:rowOff>
    </xdr:to>
    <xdr:cxnSp macro="">
      <xdr:nvCxnSpPr>
        <xdr:cNvPr id="231" name="直線コネクタ 230"/>
        <xdr:cNvCxnSpPr/>
      </xdr:nvCxnSpPr>
      <xdr:spPr>
        <a:xfrm>
          <a:off x="4546600" y="17136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54167</xdr:rowOff>
    </xdr:from>
    <xdr:ext cx="599010" cy="259045"/>
    <xdr:sp macro="" textlink="">
      <xdr:nvSpPr>
        <xdr:cNvPr id="232" name="衛生費最大値テキスト"/>
        <xdr:cNvSpPr txBox="1"/>
      </xdr:nvSpPr>
      <xdr:spPr>
        <a:xfrm>
          <a:off x="4686300" y="15313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170,959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107490</xdr:rowOff>
    </xdr:from>
    <xdr:to>
      <xdr:col>24</xdr:col>
      <xdr:colOff>152400</xdr:colOff>
      <xdr:row>90</xdr:row>
      <xdr:rowOff>107490</xdr:rowOff>
    </xdr:to>
    <xdr:cxnSp macro="">
      <xdr:nvCxnSpPr>
        <xdr:cNvPr id="233" name="直線コネクタ 232"/>
        <xdr:cNvCxnSpPr/>
      </xdr:nvCxnSpPr>
      <xdr:spPr>
        <a:xfrm>
          <a:off x="4546600" y="15537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153068</xdr:rowOff>
    </xdr:from>
    <xdr:to>
      <xdr:col>24</xdr:col>
      <xdr:colOff>63500</xdr:colOff>
      <xdr:row>99</xdr:row>
      <xdr:rowOff>19272</xdr:rowOff>
    </xdr:to>
    <xdr:cxnSp macro="">
      <xdr:nvCxnSpPr>
        <xdr:cNvPr id="234" name="直線コネクタ 233"/>
        <xdr:cNvCxnSpPr/>
      </xdr:nvCxnSpPr>
      <xdr:spPr>
        <a:xfrm flipV="1">
          <a:off x="3797300" y="16783718"/>
          <a:ext cx="838200" cy="209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36129</xdr:rowOff>
    </xdr:from>
    <xdr:ext cx="534377" cy="259045"/>
    <xdr:sp macro="" textlink="">
      <xdr:nvSpPr>
        <xdr:cNvPr id="235" name="衛生費平均値テキスト"/>
        <xdr:cNvSpPr txBox="1"/>
      </xdr:nvSpPr>
      <xdr:spPr>
        <a:xfrm>
          <a:off x="4686300" y="168382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57702</xdr:rowOff>
    </xdr:from>
    <xdr:to>
      <xdr:col>24</xdr:col>
      <xdr:colOff>114300</xdr:colOff>
      <xdr:row>98</xdr:row>
      <xdr:rowOff>159302</xdr:rowOff>
    </xdr:to>
    <xdr:sp macro="" textlink="">
      <xdr:nvSpPr>
        <xdr:cNvPr id="236" name="フローチャート: 判断 235"/>
        <xdr:cNvSpPr/>
      </xdr:nvSpPr>
      <xdr:spPr>
        <a:xfrm>
          <a:off x="4584700" y="16859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19272</xdr:rowOff>
    </xdr:from>
    <xdr:to>
      <xdr:col>19</xdr:col>
      <xdr:colOff>177800</xdr:colOff>
      <xdr:row>99</xdr:row>
      <xdr:rowOff>37331</xdr:rowOff>
    </xdr:to>
    <xdr:cxnSp macro="">
      <xdr:nvCxnSpPr>
        <xdr:cNvPr id="237" name="直線コネクタ 236"/>
        <xdr:cNvCxnSpPr/>
      </xdr:nvCxnSpPr>
      <xdr:spPr>
        <a:xfrm flipV="1">
          <a:off x="2908300" y="16992822"/>
          <a:ext cx="889000" cy="18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72844</xdr:rowOff>
    </xdr:from>
    <xdr:to>
      <xdr:col>20</xdr:col>
      <xdr:colOff>38100</xdr:colOff>
      <xdr:row>99</xdr:row>
      <xdr:rowOff>2994</xdr:rowOff>
    </xdr:to>
    <xdr:sp macro="" textlink="">
      <xdr:nvSpPr>
        <xdr:cNvPr id="238" name="フローチャート: 判断 237"/>
        <xdr:cNvSpPr/>
      </xdr:nvSpPr>
      <xdr:spPr>
        <a:xfrm>
          <a:off x="3746500" y="16874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19521</xdr:rowOff>
    </xdr:from>
    <xdr:ext cx="534377" cy="259045"/>
    <xdr:sp macro="" textlink="">
      <xdr:nvSpPr>
        <xdr:cNvPr id="239" name="テキスト ボックス 238"/>
        <xdr:cNvSpPr txBox="1"/>
      </xdr:nvSpPr>
      <xdr:spPr>
        <a:xfrm>
          <a:off x="3530111" y="16650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37331</xdr:rowOff>
    </xdr:from>
    <xdr:to>
      <xdr:col>15</xdr:col>
      <xdr:colOff>50800</xdr:colOff>
      <xdr:row>99</xdr:row>
      <xdr:rowOff>155332</xdr:rowOff>
    </xdr:to>
    <xdr:cxnSp macro="">
      <xdr:nvCxnSpPr>
        <xdr:cNvPr id="240" name="直線コネクタ 239"/>
        <xdr:cNvCxnSpPr/>
      </xdr:nvCxnSpPr>
      <xdr:spPr>
        <a:xfrm flipV="1">
          <a:off x="2019300" y="17010881"/>
          <a:ext cx="889000" cy="11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158166</xdr:rowOff>
    </xdr:from>
    <xdr:to>
      <xdr:col>15</xdr:col>
      <xdr:colOff>101600</xdr:colOff>
      <xdr:row>99</xdr:row>
      <xdr:rowOff>88316</xdr:rowOff>
    </xdr:to>
    <xdr:sp macro="" textlink="">
      <xdr:nvSpPr>
        <xdr:cNvPr id="241" name="フローチャート: 判断 240"/>
        <xdr:cNvSpPr/>
      </xdr:nvSpPr>
      <xdr:spPr>
        <a:xfrm>
          <a:off x="2857500" y="16960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79443</xdr:rowOff>
    </xdr:from>
    <xdr:ext cx="534377" cy="259045"/>
    <xdr:sp macro="" textlink="">
      <xdr:nvSpPr>
        <xdr:cNvPr id="242" name="テキスト ボックス 241"/>
        <xdr:cNvSpPr txBox="1"/>
      </xdr:nvSpPr>
      <xdr:spPr>
        <a:xfrm>
          <a:off x="2641111" y="17052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129457</xdr:rowOff>
    </xdr:from>
    <xdr:to>
      <xdr:col>10</xdr:col>
      <xdr:colOff>114300</xdr:colOff>
      <xdr:row>99</xdr:row>
      <xdr:rowOff>155332</xdr:rowOff>
    </xdr:to>
    <xdr:cxnSp macro="">
      <xdr:nvCxnSpPr>
        <xdr:cNvPr id="243" name="直線コネクタ 242"/>
        <xdr:cNvCxnSpPr/>
      </xdr:nvCxnSpPr>
      <xdr:spPr>
        <a:xfrm>
          <a:off x="1130300" y="17103007"/>
          <a:ext cx="889000" cy="25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99</xdr:row>
      <xdr:rowOff>21627</xdr:rowOff>
    </xdr:from>
    <xdr:to>
      <xdr:col>10</xdr:col>
      <xdr:colOff>165100</xdr:colOff>
      <xdr:row>99</xdr:row>
      <xdr:rowOff>123227</xdr:rowOff>
    </xdr:to>
    <xdr:sp macro="" textlink="">
      <xdr:nvSpPr>
        <xdr:cNvPr id="244" name="フローチャート: 判断 243"/>
        <xdr:cNvSpPr/>
      </xdr:nvSpPr>
      <xdr:spPr>
        <a:xfrm>
          <a:off x="1968500" y="16995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139754</xdr:rowOff>
    </xdr:from>
    <xdr:ext cx="534377" cy="259045"/>
    <xdr:sp macro="" textlink="">
      <xdr:nvSpPr>
        <xdr:cNvPr id="245" name="テキスト ボックス 244"/>
        <xdr:cNvSpPr txBox="1"/>
      </xdr:nvSpPr>
      <xdr:spPr>
        <a:xfrm>
          <a:off x="1752111" y="16770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33644</xdr:rowOff>
    </xdr:from>
    <xdr:to>
      <xdr:col>6</xdr:col>
      <xdr:colOff>38100</xdr:colOff>
      <xdr:row>99</xdr:row>
      <xdr:rowOff>135244</xdr:rowOff>
    </xdr:to>
    <xdr:sp macro="" textlink="">
      <xdr:nvSpPr>
        <xdr:cNvPr id="246" name="フローチャート: 判断 245"/>
        <xdr:cNvSpPr/>
      </xdr:nvSpPr>
      <xdr:spPr>
        <a:xfrm>
          <a:off x="1079500" y="1700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151771</xdr:rowOff>
    </xdr:from>
    <xdr:ext cx="534377" cy="259045"/>
    <xdr:sp macro="" textlink="">
      <xdr:nvSpPr>
        <xdr:cNvPr id="247" name="テキスト ボックス 246"/>
        <xdr:cNvSpPr txBox="1"/>
      </xdr:nvSpPr>
      <xdr:spPr>
        <a:xfrm>
          <a:off x="863111" y="16782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102268</xdr:rowOff>
    </xdr:from>
    <xdr:to>
      <xdr:col>24</xdr:col>
      <xdr:colOff>114300</xdr:colOff>
      <xdr:row>98</xdr:row>
      <xdr:rowOff>32418</xdr:rowOff>
    </xdr:to>
    <xdr:sp macro="" textlink="">
      <xdr:nvSpPr>
        <xdr:cNvPr id="253" name="楕円 252"/>
        <xdr:cNvSpPr/>
      </xdr:nvSpPr>
      <xdr:spPr>
        <a:xfrm>
          <a:off x="4584700" y="16732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125145</xdr:rowOff>
    </xdr:from>
    <xdr:ext cx="534377" cy="259045"/>
    <xdr:sp macro="" textlink="">
      <xdr:nvSpPr>
        <xdr:cNvPr id="254" name="衛生費該当値テキスト"/>
        <xdr:cNvSpPr txBox="1"/>
      </xdr:nvSpPr>
      <xdr:spPr>
        <a:xfrm>
          <a:off x="4686300" y="16584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139922</xdr:rowOff>
    </xdr:from>
    <xdr:to>
      <xdr:col>20</xdr:col>
      <xdr:colOff>38100</xdr:colOff>
      <xdr:row>99</xdr:row>
      <xdr:rowOff>70072</xdr:rowOff>
    </xdr:to>
    <xdr:sp macro="" textlink="">
      <xdr:nvSpPr>
        <xdr:cNvPr id="255" name="楕円 254"/>
        <xdr:cNvSpPr/>
      </xdr:nvSpPr>
      <xdr:spPr>
        <a:xfrm>
          <a:off x="3746500" y="16942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61199</xdr:rowOff>
    </xdr:from>
    <xdr:ext cx="534377" cy="259045"/>
    <xdr:sp macro="" textlink="">
      <xdr:nvSpPr>
        <xdr:cNvPr id="256" name="テキスト ボックス 255"/>
        <xdr:cNvSpPr txBox="1"/>
      </xdr:nvSpPr>
      <xdr:spPr>
        <a:xfrm>
          <a:off x="3530111" y="17034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157981</xdr:rowOff>
    </xdr:from>
    <xdr:to>
      <xdr:col>15</xdr:col>
      <xdr:colOff>101600</xdr:colOff>
      <xdr:row>99</xdr:row>
      <xdr:rowOff>88131</xdr:rowOff>
    </xdr:to>
    <xdr:sp macro="" textlink="">
      <xdr:nvSpPr>
        <xdr:cNvPr id="257" name="楕円 256"/>
        <xdr:cNvSpPr/>
      </xdr:nvSpPr>
      <xdr:spPr>
        <a:xfrm>
          <a:off x="2857500" y="16960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104658</xdr:rowOff>
    </xdr:from>
    <xdr:ext cx="534377" cy="259045"/>
    <xdr:sp macro="" textlink="">
      <xdr:nvSpPr>
        <xdr:cNvPr id="258" name="テキスト ボックス 257"/>
        <xdr:cNvSpPr txBox="1"/>
      </xdr:nvSpPr>
      <xdr:spPr>
        <a:xfrm>
          <a:off x="2641111" y="16735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104532</xdr:rowOff>
    </xdr:from>
    <xdr:to>
      <xdr:col>10</xdr:col>
      <xdr:colOff>165100</xdr:colOff>
      <xdr:row>100</xdr:row>
      <xdr:rowOff>34682</xdr:rowOff>
    </xdr:to>
    <xdr:sp macro="" textlink="">
      <xdr:nvSpPr>
        <xdr:cNvPr id="259" name="楕円 258"/>
        <xdr:cNvSpPr/>
      </xdr:nvSpPr>
      <xdr:spPr>
        <a:xfrm>
          <a:off x="1968500" y="17078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100</xdr:row>
      <xdr:rowOff>25809</xdr:rowOff>
    </xdr:from>
    <xdr:ext cx="534377" cy="259045"/>
    <xdr:sp macro="" textlink="">
      <xdr:nvSpPr>
        <xdr:cNvPr id="260" name="テキスト ボックス 259"/>
        <xdr:cNvSpPr txBox="1"/>
      </xdr:nvSpPr>
      <xdr:spPr>
        <a:xfrm>
          <a:off x="1752111" y="17170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78657</xdr:rowOff>
    </xdr:from>
    <xdr:to>
      <xdr:col>6</xdr:col>
      <xdr:colOff>38100</xdr:colOff>
      <xdr:row>100</xdr:row>
      <xdr:rowOff>8807</xdr:rowOff>
    </xdr:to>
    <xdr:sp macro="" textlink="">
      <xdr:nvSpPr>
        <xdr:cNvPr id="261" name="楕円 260"/>
        <xdr:cNvSpPr/>
      </xdr:nvSpPr>
      <xdr:spPr>
        <a:xfrm>
          <a:off x="1079500" y="17052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171384</xdr:rowOff>
    </xdr:from>
    <xdr:ext cx="534377" cy="259045"/>
    <xdr:sp macro="" textlink="">
      <xdr:nvSpPr>
        <xdr:cNvPr id="262" name="テキスト ボックス 261"/>
        <xdr:cNvSpPr txBox="1"/>
      </xdr:nvSpPr>
      <xdr:spPr>
        <a:xfrm>
          <a:off x="863111" y="17144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6" name="テキスト ボックス 275"/>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8" name="テキスト ボックス 277"/>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0" name="テキスト ボックス 279"/>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2" name="テキスト ボックス 281"/>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4" name="テキスト ボックス 283"/>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50165</xdr:rowOff>
    </xdr:from>
    <xdr:to>
      <xdr:col>54</xdr:col>
      <xdr:colOff>189865</xdr:colOff>
      <xdr:row>39</xdr:row>
      <xdr:rowOff>44450</xdr:rowOff>
    </xdr:to>
    <xdr:cxnSp macro="">
      <xdr:nvCxnSpPr>
        <xdr:cNvPr id="286" name="直線コネクタ 285"/>
        <xdr:cNvCxnSpPr/>
      </xdr:nvCxnSpPr>
      <xdr:spPr>
        <a:xfrm flipV="1">
          <a:off x="10475595" y="5365115"/>
          <a:ext cx="1270" cy="1365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7"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8" name="直線コネクタ 287"/>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168292</xdr:rowOff>
    </xdr:from>
    <xdr:ext cx="469744" cy="259045"/>
    <xdr:sp macro="" textlink="">
      <xdr:nvSpPr>
        <xdr:cNvPr id="289" name="労働費最大値テキスト"/>
        <xdr:cNvSpPr txBox="1"/>
      </xdr:nvSpPr>
      <xdr:spPr>
        <a:xfrm>
          <a:off x="10528300" y="5140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3,585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50165</xdr:rowOff>
    </xdr:from>
    <xdr:to>
      <xdr:col>55</xdr:col>
      <xdr:colOff>88900</xdr:colOff>
      <xdr:row>31</xdr:row>
      <xdr:rowOff>50165</xdr:rowOff>
    </xdr:to>
    <xdr:cxnSp macro="">
      <xdr:nvCxnSpPr>
        <xdr:cNvPr id="290" name="直線コネクタ 289"/>
        <xdr:cNvCxnSpPr/>
      </xdr:nvCxnSpPr>
      <xdr:spPr>
        <a:xfrm>
          <a:off x="10388600" y="5365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1" name="直線コネクタ 290"/>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141495</xdr:rowOff>
    </xdr:from>
    <xdr:ext cx="378565" cy="259045"/>
    <xdr:sp macro="" textlink="">
      <xdr:nvSpPr>
        <xdr:cNvPr id="292" name="労働費平均値テキスト"/>
        <xdr:cNvSpPr txBox="1"/>
      </xdr:nvSpPr>
      <xdr:spPr>
        <a:xfrm>
          <a:off x="10528300" y="631369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118618</xdr:rowOff>
    </xdr:from>
    <xdr:to>
      <xdr:col>55</xdr:col>
      <xdr:colOff>50800</xdr:colOff>
      <xdr:row>38</xdr:row>
      <xdr:rowOff>48768</xdr:rowOff>
    </xdr:to>
    <xdr:sp macro="" textlink="">
      <xdr:nvSpPr>
        <xdr:cNvPr id="293" name="フローチャート: 判断 292"/>
        <xdr:cNvSpPr/>
      </xdr:nvSpPr>
      <xdr:spPr>
        <a:xfrm>
          <a:off x="10426700" y="6462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37211</xdr:rowOff>
    </xdr:from>
    <xdr:to>
      <xdr:col>50</xdr:col>
      <xdr:colOff>114300</xdr:colOff>
      <xdr:row>39</xdr:row>
      <xdr:rowOff>44450</xdr:rowOff>
    </xdr:to>
    <xdr:cxnSp macro="">
      <xdr:nvCxnSpPr>
        <xdr:cNvPr id="294" name="直線コネクタ 293"/>
        <xdr:cNvCxnSpPr/>
      </xdr:nvCxnSpPr>
      <xdr:spPr>
        <a:xfrm>
          <a:off x="8750300" y="6723761"/>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111760</xdr:rowOff>
    </xdr:from>
    <xdr:to>
      <xdr:col>50</xdr:col>
      <xdr:colOff>165100</xdr:colOff>
      <xdr:row>38</xdr:row>
      <xdr:rowOff>41910</xdr:rowOff>
    </xdr:to>
    <xdr:sp macro="" textlink="">
      <xdr:nvSpPr>
        <xdr:cNvPr id="295" name="フローチャート: 判断 294"/>
        <xdr:cNvSpPr/>
      </xdr:nvSpPr>
      <xdr:spPr>
        <a:xfrm>
          <a:off x="9588500" y="6455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58437</xdr:rowOff>
    </xdr:from>
    <xdr:ext cx="378565" cy="259045"/>
    <xdr:sp macro="" textlink="">
      <xdr:nvSpPr>
        <xdr:cNvPr id="296" name="テキスト ボックス 295"/>
        <xdr:cNvSpPr txBox="1"/>
      </xdr:nvSpPr>
      <xdr:spPr>
        <a:xfrm>
          <a:off x="9450017" y="62306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24257</xdr:rowOff>
    </xdr:from>
    <xdr:to>
      <xdr:col>45</xdr:col>
      <xdr:colOff>177800</xdr:colOff>
      <xdr:row>39</xdr:row>
      <xdr:rowOff>37211</xdr:rowOff>
    </xdr:to>
    <xdr:cxnSp macro="">
      <xdr:nvCxnSpPr>
        <xdr:cNvPr id="297" name="直線コネクタ 296"/>
        <xdr:cNvCxnSpPr/>
      </xdr:nvCxnSpPr>
      <xdr:spPr>
        <a:xfrm>
          <a:off x="7861300" y="6710807"/>
          <a:ext cx="88900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99568</xdr:rowOff>
    </xdr:from>
    <xdr:to>
      <xdr:col>46</xdr:col>
      <xdr:colOff>38100</xdr:colOff>
      <xdr:row>38</xdr:row>
      <xdr:rowOff>29718</xdr:rowOff>
    </xdr:to>
    <xdr:sp macro="" textlink="">
      <xdr:nvSpPr>
        <xdr:cNvPr id="298" name="フローチャート: 判断 297"/>
        <xdr:cNvSpPr/>
      </xdr:nvSpPr>
      <xdr:spPr>
        <a:xfrm>
          <a:off x="86995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46245</xdr:rowOff>
    </xdr:from>
    <xdr:ext cx="378565" cy="259045"/>
    <xdr:sp macro="" textlink="">
      <xdr:nvSpPr>
        <xdr:cNvPr id="299" name="テキスト ボックス 298"/>
        <xdr:cNvSpPr txBox="1"/>
      </xdr:nvSpPr>
      <xdr:spPr>
        <a:xfrm>
          <a:off x="8561017" y="62184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13970</xdr:rowOff>
    </xdr:from>
    <xdr:to>
      <xdr:col>41</xdr:col>
      <xdr:colOff>50800</xdr:colOff>
      <xdr:row>39</xdr:row>
      <xdr:rowOff>24257</xdr:rowOff>
    </xdr:to>
    <xdr:cxnSp macro="">
      <xdr:nvCxnSpPr>
        <xdr:cNvPr id="300" name="直線コネクタ 299"/>
        <xdr:cNvCxnSpPr/>
      </xdr:nvCxnSpPr>
      <xdr:spPr>
        <a:xfrm>
          <a:off x="6972300" y="6700520"/>
          <a:ext cx="889000" cy="1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99568</xdr:rowOff>
    </xdr:from>
    <xdr:to>
      <xdr:col>41</xdr:col>
      <xdr:colOff>101600</xdr:colOff>
      <xdr:row>38</xdr:row>
      <xdr:rowOff>29718</xdr:rowOff>
    </xdr:to>
    <xdr:sp macro="" textlink="">
      <xdr:nvSpPr>
        <xdr:cNvPr id="301" name="フローチャート: 判断 300"/>
        <xdr:cNvSpPr/>
      </xdr:nvSpPr>
      <xdr:spPr>
        <a:xfrm>
          <a:off x="78105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46245</xdr:rowOff>
    </xdr:from>
    <xdr:ext cx="378565" cy="259045"/>
    <xdr:sp macro="" textlink="">
      <xdr:nvSpPr>
        <xdr:cNvPr id="302" name="テキスト ボックス 301"/>
        <xdr:cNvSpPr txBox="1"/>
      </xdr:nvSpPr>
      <xdr:spPr>
        <a:xfrm>
          <a:off x="7672017" y="62184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96901</xdr:rowOff>
    </xdr:from>
    <xdr:to>
      <xdr:col>36</xdr:col>
      <xdr:colOff>165100</xdr:colOff>
      <xdr:row>38</xdr:row>
      <xdr:rowOff>27051</xdr:rowOff>
    </xdr:to>
    <xdr:sp macro="" textlink="">
      <xdr:nvSpPr>
        <xdr:cNvPr id="303" name="フローチャート: 判断 302"/>
        <xdr:cNvSpPr/>
      </xdr:nvSpPr>
      <xdr:spPr>
        <a:xfrm>
          <a:off x="6921500" y="6440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43578</xdr:rowOff>
    </xdr:from>
    <xdr:ext cx="378565" cy="259045"/>
    <xdr:sp macro="" textlink="">
      <xdr:nvSpPr>
        <xdr:cNvPr id="304" name="テキスト ボックス 303"/>
        <xdr:cNvSpPr txBox="1"/>
      </xdr:nvSpPr>
      <xdr:spPr>
        <a:xfrm>
          <a:off x="6783017" y="62157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0" name="楕円 309"/>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1"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2" name="楕円 311"/>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3" name="テキスト ボックス 312"/>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157861</xdr:rowOff>
    </xdr:from>
    <xdr:to>
      <xdr:col>46</xdr:col>
      <xdr:colOff>38100</xdr:colOff>
      <xdr:row>39</xdr:row>
      <xdr:rowOff>88011</xdr:rowOff>
    </xdr:to>
    <xdr:sp macro="" textlink="">
      <xdr:nvSpPr>
        <xdr:cNvPr id="314" name="楕円 313"/>
        <xdr:cNvSpPr/>
      </xdr:nvSpPr>
      <xdr:spPr>
        <a:xfrm>
          <a:off x="8699500" y="667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79138</xdr:rowOff>
    </xdr:from>
    <xdr:ext cx="313932" cy="259045"/>
    <xdr:sp macro="" textlink="">
      <xdr:nvSpPr>
        <xdr:cNvPr id="315" name="テキスト ボックス 314"/>
        <xdr:cNvSpPr txBox="1"/>
      </xdr:nvSpPr>
      <xdr:spPr>
        <a:xfrm>
          <a:off x="8593333" y="67656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144907</xdr:rowOff>
    </xdr:from>
    <xdr:to>
      <xdr:col>41</xdr:col>
      <xdr:colOff>101600</xdr:colOff>
      <xdr:row>39</xdr:row>
      <xdr:rowOff>75057</xdr:rowOff>
    </xdr:to>
    <xdr:sp macro="" textlink="">
      <xdr:nvSpPr>
        <xdr:cNvPr id="316" name="楕円 315"/>
        <xdr:cNvSpPr/>
      </xdr:nvSpPr>
      <xdr:spPr>
        <a:xfrm>
          <a:off x="7810500" y="6660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66184</xdr:rowOff>
    </xdr:from>
    <xdr:ext cx="313932" cy="259045"/>
    <xdr:sp macro="" textlink="">
      <xdr:nvSpPr>
        <xdr:cNvPr id="317" name="テキスト ボックス 316"/>
        <xdr:cNvSpPr txBox="1"/>
      </xdr:nvSpPr>
      <xdr:spPr>
        <a:xfrm>
          <a:off x="7704333" y="675273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134620</xdr:rowOff>
    </xdr:from>
    <xdr:to>
      <xdr:col>36</xdr:col>
      <xdr:colOff>165100</xdr:colOff>
      <xdr:row>39</xdr:row>
      <xdr:rowOff>64770</xdr:rowOff>
    </xdr:to>
    <xdr:sp macro="" textlink="">
      <xdr:nvSpPr>
        <xdr:cNvPr id="318" name="楕円 317"/>
        <xdr:cNvSpPr/>
      </xdr:nvSpPr>
      <xdr:spPr>
        <a:xfrm>
          <a:off x="6921500" y="664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39</xdr:row>
      <xdr:rowOff>55897</xdr:rowOff>
    </xdr:from>
    <xdr:ext cx="313932" cy="259045"/>
    <xdr:sp macro="" textlink="">
      <xdr:nvSpPr>
        <xdr:cNvPr id="319" name="テキスト ボックス 318"/>
        <xdr:cNvSpPr txBox="1"/>
      </xdr:nvSpPr>
      <xdr:spPr>
        <a:xfrm>
          <a:off x="6815333" y="67424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3" name="テキスト ボックス 332"/>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5" name="テキスト ボックス 334"/>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7" name="テキスト ボックス 336"/>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9" name="テキスト ボックス 338"/>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79426</xdr:rowOff>
    </xdr:from>
    <xdr:to>
      <xdr:col>54</xdr:col>
      <xdr:colOff>189865</xdr:colOff>
      <xdr:row>59</xdr:row>
      <xdr:rowOff>42202</xdr:rowOff>
    </xdr:to>
    <xdr:cxnSp macro="">
      <xdr:nvCxnSpPr>
        <xdr:cNvPr id="343" name="直線コネクタ 342"/>
        <xdr:cNvCxnSpPr/>
      </xdr:nvCxnSpPr>
      <xdr:spPr>
        <a:xfrm flipV="1">
          <a:off x="10475595" y="8823376"/>
          <a:ext cx="1270" cy="1334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46029</xdr:rowOff>
    </xdr:from>
    <xdr:ext cx="378565" cy="259045"/>
    <xdr:sp macro="" textlink="">
      <xdr:nvSpPr>
        <xdr:cNvPr id="344" name="農林水産業費最小値テキスト"/>
        <xdr:cNvSpPr txBox="1"/>
      </xdr:nvSpPr>
      <xdr:spPr>
        <a:xfrm>
          <a:off x="10528300" y="101615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42202</xdr:rowOff>
    </xdr:from>
    <xdr:to>
      <xdr:col>55</xdr:col>
      <xdr:colOff>88900</xdr:colOff>
      <xdr:row>59</xdr:row>
      <xdr:rowOff>42202</xdr:rowOff>
    </xdr:to>
    <xdr:cxnSp macro="">
      <xdr:nvCxnSpPr>
        <xdr:cNvPr id="345" name="直線コネクタ 344"/>
        <xdr:cNvCxnSpPr/>
      </xdr:nvCxnSpPr>
      <xdr:spPr>
        <a:xfrm>
          <a:off x="10388600" y="10157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26103</xdr:rowOff>
    </xdr:from>
    <xdr:ext cx="534377" cy="259045"/>
    <xdr:sp macro="" textlink="">
      <xdr:nvSpPr>
        <xdr:cNvPr id="346" name="農林水産業費最大値テキスト"/>
        <xdr:cNvSpPr txBox="1"/>
      </xdr:nvSpPr>
      <xdr:spPr>
        <a:xfrm>
          <a:off x="10528300" y="8598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70,164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79426</xdr:rowOff>
    </xdr:from>
    <xdr:to>
      <xdr:col>55</xdr:col>
      <xdr:colOff>88900</xdr:colOff>
      <xdr:row>51</xdr:row>
      <xdr:rowOff>79426</xdr:rowOff>
    </xdr:to>
    <xdr:cxnSp macro="">
      <xdr:nvCxnSpPr>
        <xdr:cNvPr id="347" name="直線コネクタ 346"/>
        <xdr:cNvCxnSpPr/>
      </xdr:nvCxnSpPr>
      <xdr:spPr>
        <a:xfrm>
          <a:off x="10388600" y="8823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102953</xdr:rowOff>
    </xdr:from>
    <xdr:to>
      <xdr:col>55</xdr:col>
      <xdr:colOff>0</xdr:colOff>
      <xdr:row>58</xdr:row>
      <xdr:rowOff>106134</xdr:rowOff>
    </xdr:to>
    <xdr:cxnSp macro="">
      <xdr:nvCxnSpPr>
        <xdr:cNvPr id="348" name="直線コネクタ 347"/>
        <xdr:cNvCxnSpPr/>
      </xdr:nvCxnSpPr>
      <xdr:spPr>
        <a:xfrm>
          <a:off x="9639300" y="10047053"/>
          <a:ext cx="838200" cy="3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68895</xdr:rowOff>
    </xdr:from>
    <xdr:ext cx="469744" cy="259045"/>
    <xdr:sp macro="" textlink="">
      <xdr:nvSpPr>
        <xdr:cNvPr id="349" name="農林水産業費平均値テキスト"/>
        <xdr:cNvSpPr txBox="1"/>
      </xdr:nvSpPr>
      <xdr:spPr>
        <a:xfrm>
          <a:off x="10528300" y="98415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46018</xdr:rowOff>
    </xdr:from>
    <xdr:to>
      <xdr:col>55</xdr:col>
      <xdr:colOff>50800</xdr:colOff>
      <xdr:row>58</xdr:row>
      <xdr:rowOff>147618</xdr:rowOff>
    </xdr:to>
    <xdr:sp macro="" textlink="">
      <xdr:nvSpPr>
        <xdr:cNvPr id="350" name="フローチャート: 判断 349"/>
        <xdr:cNvSpPr/>
      </xdr:nvSpPr>
      <xdr:spPr>
        <a:xfrm>
          <a:off x="10426700" y="9990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102953</xdr:rowOff>
    </xdr:from>
    <xdr:to>
      <xdr:col>50</xdr:col>
      <xdr:colOff>114300</xdr:colOff>
      <xdr:row>58</xdr:row>
      <xdr:rowOff>109144</xdr:rowOff>
    </xdr:to>
    <xdr:cxnSp macro="">
      <xdr:nvCxnSpPr>
        <xdr:cNvPr id="351" name="直線コネクタ 350"/>
        <xdr:cNvCxnSpPr/>
      </xdr:nvCxnSpPr>
      <xdr:spPr>
        <a:xfrm flipV="1">
          <a:off x="8750300" y="10047053"/>
          <a:ext cx="889000" cy="6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42151</xdr:rowOff>
    </xdr:from>
    <xdr:to>
      <xdr:col>50</xdr:col>
      <xdr:colOff>165100</xdr:colOff>
      <xdr:row>58</xdr:row>
      <xdr:rowOff>143751</xdr:rowOff>
    </xdr:to>
    <xdr:sp macro="" textlink="">
      <xdr:nvSpPr>
        <xdr:cNvPr id="352" name="フローチャート: 判断 351"/>
        <xdr:cNvSpPr/>
      </xdr:nvSpPr>
      <xdr:spPr>
        <a:xfrm>
          <a:off x="9588500" y="9986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160278</xdr:rowOff>
    </xdr:from>
    <xdr:ext cx="469744" cy="259045"/>
    <xdr:sp macro="" textlink="">
      <xdr:nvSpPr>
        <xdr:cNvPr id="353" name="テキスト ボックス 352"/>
        <xdr:cNvSpPr txBox="1"/>
      </xdr:nvSpPr>
      <xdr:spPr>
        <a:xfrm>
          <a:off x="9404428" y="9761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109144</xdr:rowOff>
    </xdr:from>
    <xdr:to>
      <xdr:col>45</xdr:col>
      <xdr:colOff>177800</xdr:colOff>
      <xdr:row>58</xdr:row>
      <xdr:rowOff>109772</xdr:rowOff>
    </xdr:to>
    <xdr:cxnSp macro="">
      <xdr:nvCxnSpPr>
        <xdr:cNvPr id="354" name="直線コネクタ 353"/>
        <xdr:cNvCxnSpPr/>
      </xdr:nvCxnSpPr>
      <xdr:spPr>
        <a:xfrm flipV="1">
          <a:off x="7861300" y="10053244"/>
          <a:ext cx="889000" cy="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52572</xdr:rowOff>
    </xdr:from>
    <xdr:to>
      <xdr:col>46</xdr:col>
      <xdr:colOff>38100</xdr:colOff>
      <xdr:row>58</xdr:row>
      <xdr:rowOff>154172</xdr:rowOff>
    </xdr:to>
    <xdr:sp macro="" textlink="">
      <xdr:nvSpPr>
        <xdr:cNvPr id="355" name="フローチャート: 判断 354"/>
        <xdr:cNvSpPr/>
      </xdr:nvSpPr>
      <xdr:spPr>
        <a:xfrm>
          <a:off x="8699500" y="9996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170699</xdr:rowOff>
    </xdr:from>
    <xdr:ext cx="469744" cy="259045"/>
    <xdr:sp macro="" textlink="">
      <xdr:nvSpPr>
        <xdr:cNvPr id="356" name="テキスト ボックス 355"/>
        <xdr:cNvSpPr txBox="1"/>
      </xdr:nvSpPr>
      <xdr:spPr>
        <a:xfrm>
          <a:off x="8515428" y="9771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109772</xdr:rowOff>
    </xdr:from>
    <xdr:to>
      <xdr:col>41</xdr:col>
      <xdr:colOff>50800</xdr:colOff>
      <xdr:row>58</xdr:row>
      <xdr:rowOff>123984</xdr:rowOff>
    </xdr:to>
    <xdr:cxnSp macro="">
      <xdr:nvCxnSpPr>
        <xdr:cNvPr id="357" name="直線コネクタ 356"/>
        <xdr:cNvCxnSpPr/>
      </xdr:nvCxnSpPr>
      <xdr:spPr>
        <a:xfrm flipV="1">
          <a:off x="6972300" y="10053872"/>
          <a:ext cx="889000" cy="14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49295</xdr:rowOff>
    </xdr:from>
    <xdr:to>
      <xdr:col>41</xdr:col>
      <xdr:colOff>101600</xdr:colOff>
      <xdr:row>58</xdr:row>
      <xdr:rowOff>150895</xdr:rowOff>
    </xdr:to>
    <xdr:sp macro="" textlink="">
      <xdr:nvSpPr>
        <xdr:cNvPr id="358" name="フローチャート: 判断 357"/>
        <xdr:cNvSpPr/>
      </xdr:nvSpPr>
      <xdr:spPr>
        <a:xfrm>
          <a:off x="7810500" y="999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167422</xdr:rowOff>
    </xdr:from>
    <xdr:ext cx="469744" cy="259045"/>
    <xdr:sp macro="" textlink="">
      <xdr:nvSpPr>
        <xdr:cNvPr id="359" name="テキスト ボックス 358"/>
        <xdr:cNvSpPr txBox="1"/>
      </xdr:nvSpPr>
      <xdr:spPr>
        <a:xfrm>
          <a:off x="7626428" y="9768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52210</xdr:rowOff>
    </xdr:from>
    <xdr:to>
      <xdr:col>36</xdr:col>
      <xdr:colOff>165100</xdr:colOff>
      <xdr:row>58</xdr:row>
      <xdr:rowOff>153810</xdr:rowOff>
    </xdr:to>
    <xdr:sp macro="" textlink="">
      <xdr:nvSpPr>
        <xdr:cNvPr id="360" name="フローチャート: 判断 359"/>
        <xdr:cNvSpPr/>
      </xdr:nvSpPr>
      <xdr:spPr>
        <a:xfrm>
          <a:off x="6921500" y="9996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170337</xdr:rowOff>
    </xdr:from>
    <xdr:ext cx="469744" cy="259045"/>
    <xdr:sp macro="" textlink="">
      <xdr:nvSpPr>
        <xdr:cNvPr id="361" name="テキスト ボックス 360"/>
        <xdr:cNvSpPr txBox="1"/>
      </xdr:nvSpPr>
      <xdr:spPr>
        <a:xfrm>
          <a:off x="6737428" y="9771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55334</xdr:rowOff>
    </xdr:from>
    <xdr:to>
      <xdr:col>55</xdr:col>
      <xdr:colOff>50800</xdr:colOff>
      <xdr:row>58</xdr:row>
      <xdr:rowOff>156934</xdr:rowOff>
    </xdr:to>
    <xdr:sp macro="" textlink="">
      <xdr:nvSpPr>
        <xdr:cNvPr id="367" name="楕円 366"/>
        <xdr:cNvSpPr/>
      </xdr:nvSpPr>
      <xdr:spPr>
        <a:xfrm>
          <a:off x="10426700" y="9999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24446</xdr:rowOff>
    </xdr:from>
    <xdr:ext cx="469744" cy="259045"/>
    <xdr:sp macro="" textlink="">
      <xdr:nvSpPr>
        <xdr:cNvPr id="368" name="農林水産業費該当値テキスト"/>
        <xdr:cNvSpPr txBox="1"/>
      </xdr:nvSpPr>
      <xdr:spPr>
        <a:xfrm>
          <a:off x="10528300" y="9968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52153</xdr:rowOff>
    </xdr:from>
    <xdr:to>
      <xdr:col>50</xdr:col>
      <xdr:colOff>165100</xdr:colOff>
      <xdr:row>58</xdr:row>
      <xdr:rowOff>153753</xdr:rowOff>
    </xdr:to>
    <xdr:sp macro="" textlink="">
      <xdr:nvSpPr>
        <xdr:cNvPr id="369" name="楕円 368"/>
        <xdr:cNvSpPr/>
      </xdr:nvSpPr>
      <xdr:spPr>
        <a:xfrm>
          <a:off x="9588500" y="9996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144880</xdr:rowOff>
    </xdr:from>
    <xdr:ext cx="469744" cy="259045"/>
    <xdr:sp macro="" textlink="">
      <xdr:nvSpPr>
        <xdr:cNvPr id="370" name="テキスト ボックス 369"/>
        <xdr:cNvSpPr txBox="1"/>
      </xdr:nvSpPr>
      <xdr:spPr>
        <a:xfrm>
          <a:off x="9404428" y="10088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58344</xdr:rowOff>
    </xdr:from>
    <xdr:to>
      <xdr:col>46</xdr:col>
      <xdr:colOff>38100</xdr:colOff>
      <xdr:row>58</xdr:row>
      <xdr:rowOff>159944</xdr:rowOff>
    </xdr:to>
    <xdr:sp macro="" textlink="">
      <xdr:nvSpPr>
        <xdr:cNvPr id="371" name="楕円 370"/>
        <xdr:cNvSpPr/>
      </xdr:nvSpPr>
      <xdr:spPr>
        <a:xfrm>
          <a:off x="8699500" y="10002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151071</xdr:rowOff>
    </xdr:from>
    <xdr:ext cx="469744" cy="259045"/>
    <xdr:sp macro="" textlink="">
      <xdr:nvSpPr>
        <xdr:cNvPr id="372" name="テキスト ボックス 371"/>
        <xdr:cNvSpPr txBox="1"/>
      </xdr:nvSpPr>
      <xdr:spPr>
        <a:xfrm>
          <a:off x="8515428" y="10095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58972</xdr:rowOff>
    </xdr:from>
    <xdr:to>
      <xdr:col>41</xdr:col>
      <xdr:colOff>101600</xdr:colOff>
      <xdr:row>58</xdr:row>
      <xdr:rowOff>160572</xdr:rowOff>
    </xdr:to>
    <xdr:sp macro="" textlink="">
      <xdr:nvSpPr>
        <xdr:cNvPr id="373" name="楕円 372"/>
        <xdr:cNvSpPr/>
      </xdr:nvSpPr>
      <xdr:spPr>
        <a:xfrm>
          <a:off x="7810500" y="10003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151699</xdr:rowOff>
    </xdr:from>
    <xdr:ext cx="469744" cy="259045"/>
    <xdr:sp macro="" textlink="">
      <xdr:nvSpPr>
        <xdr:cNvPr id="374" name="テキスト ボックス 373"/>
        <xdr:cNvSpPr txBox="1"/>
      </xdr:nvSpPr>
      <xdr:spPr>
        <a:xfrm>
          <a:off x="7626428" y="1009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73184</xdr:rowOff>
    </xdr:from>
    <xdr:to>
      <xdr:col>36</xdr:col>
      <xdr:colOff>165100</xdr:colOff>
      <xdr:row>59</xdr:row>
      <xdr:rowOff>3334</xdr:rowOff>
    </xdr:to>
    <xdr:sp macro="" textlink="">
      <xdr:nvSpPr>
        <xdr:cNvPr id="375" name="楕円 374"/>
        <xdr:cNvSpPr/>
      </xdr:nvSpPr>
      <xdr:spPr>
        <a:xfrm>
          <a:off x="6921500" y="10017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165911</xdr:rowOff>
    </xdr:from>
    <xdr:ext cx="469744" cy="259045"/>
    <xdr:sp macro="" textlink="">
      <xdr:nvSpPr>
        <xdr:cNvPr id="376" name="テキスト ボックス 375"/>
        <xdr:cNvSpPr txBox="1"/>
      </xdr:nvSpPr>
      <xdr:spPr>
        <a:xfrm>
          <a:off x="6737428" y="10110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0" name="テキスト ボックス 389"/>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2" name="テキスト ボックス 391"/>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4" name="テキスト ボックス 393"/>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6" name="テキスト ボックス 395"/>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8" name="テキスト ボックス 397"/>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20066</xdr:rowOff>
    </xdr:from>
    <xdr:to>
      <xdr:col>54</xdr:col>
      <xdr:colOff>189865</xdr:colOff>
      <xdr:row>78</xdr:row>
      <xdr:rowOff>162903</xdr:rowOff>
    </xdr:to>
    <xdr:cxnSp macro="">
      <xdr:nvCxnSpPr>
        <xdr:cNvPr id="400" name="直線コネクタ 399"/>
        <xdr:cNvCxnSpPr/>
      </xdr:nvCxnSpPr>
      <xdr:spPr>
        <a:xfrm flipV="1">
          <a:off x="10475595" y="12021566"/>
          <a:ext cx="1270" cy="15144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166730</xdr:rowOff>
    </xdr:from>
    <xdr:ext cx="469744" cy="259045"/>
    <xdr:sp macro="" textlink="">
      <xdr:nvSpPr>
        <xdr:cNvPr id="401" name="商工費最小値テキスト"/>
        <xdr:cNvSpPr txBox="1"/>
      </xdr:nvSpPr>
      <xdr:spPr>
        <a:xfrm>
          <a:off x="10528300" y="13539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162903</xdr:rowOff>
    </xdr:from>
    <xdr:to>
      <xdr:col>55</xdr:col>
      <xdr:colOff>88900</xdr:colOff>
      <xdr:row>78</xdr:row>
      <xdr:rowOff>162903</xdr:rowOff>
    </xdr:to>
    <xdr:cxnSp macro="">
      <xdr:nvCxnSpPr>
        <xdr:cNvPr id="402" name="直線コネクタ 401"/>
        <xdr:cNvCxnSpPr/>
      </xdr:nvCxnSpPr>
      <xdr:spPr>
        <a:xfrm>
          <a:off x="10388600" y="13536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138193</xdr:rowOff>
    </xdr:from>
    <xdr:ext cx="534377" cy="259045"/>
    <xdr:sp macro="" textlink="">
      <xdr:nvSpPr>
        <xdr:cNvPr id="403" name="商工費最大値テキスト"/>
        <xdr:cNvSpPr txBox="1"/>
      </xdr:nvSpPr>
      <xdr:spPr>
        <a:xfrm>
          <a:off x="10528300" y="11796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41,140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20066</xdr:rowOff>
    </xdr:from>
    <xdr:to>
      <xdr:col>55</xdr:col>
      <xdr:colOff>88900</xdr:colOff>
      <xdr:row>70</xdr:row>
      <xdr:rowOff>20066</xdr:rowOff>
    </xdr:to>
    <xdr:cxnSp macro="">
      <xdr:nvCxnSpPr>
        <xdr:cNvPr id="404" name="直線コネクタ 403"/>
        <xdr:cNvCxnSpPr/>
      </xdr:nvCxnSpPr>
      <xdr:spPr>
        <a:xfrm>
          <a:off x="10388600" y="12021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157150</xdr:rowOff>
    </xdr:from>
    <xdr:to>
      <xdr:col>55</xdr:col>
      <xdr:colOff>0</xdr:colOff>
      <xdr:row>78</xdr:row>
      <xdr:rowOff>43878</xdr:rowOff>
    </xdr:to>
    <xdr:cxnSp macro="">
      <xdr:nvCxnSpPr>
        <xdr:cNvPr id="405" name="直線コネクタ 404"/>
        <xdr:cNvCxnSpPr/>
      </xdr:nvCxnSpPr>
      <xdr:spPr>
        <a:xfrm flipV="1">
          <a:off x="9639300" y="13358800"/>
          <a:ext cx="838200" cy="58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151058</xdr:rowOff>
    </xdr:from>
    <xdr:ext cx="469744" cy="259045"/>
    <xdr:sp macro="" textlink="">
      <xdr:nvSpPr>
        <xdr:cNvPr id="406" name="商工費平均値テキスト"/>
        <xdr:cNvSpPr txBox="1"/>
      </xdr:nvSpPr>
      <xdr:spPr>
        <a:xfrm>
          <a:off x="10528300" y="130098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128181</xdr:rowOff>
    </xdr:from>
    <xdr:to>
      <xdr:col>55</xdr:col>
      <xdr:colOff>50800</xdr:colOff>
      <xdr:row>77</xdr:row>
      <xdr:rowOff>58331</xdr:rowOff>
    </xdr:to>
    <xdr:sp macro="" textlink="">
      <xdr:nvSpPr>
        <xdr:cNvPr id="407" name="フローチャート: 判断 406"/>
        <xdr:cNvSpPr/>
      </xdr:nvSpPr>
      <xdr:spPr>
        <a:xfrm>
          <a:off x="10426700" y="13158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43878</xdr:rowOff>
    </xdr:from>
    <xdr:to>
      <xdr:col>50</xdr:col>
      <xdr:colOff>114300</xdr:colOff>
      <xdr:row>78</xdr:row>
      <xdr:rowOff>113373</xdr:rowOff>
    </xdr:to>
    <xdr:cxnSp macro="">
      <xdr:nvCxnSpPr>
        <xdr:cNvPr id="408" name="直線コネクタ 407"/>
        <xdr:cNvCxnSpPr/>
      </xdr:nvCxnSpPr>
      <xdr:spPr>
        <a:xfrm flipV="1">
          <a:off x="8750300" y="13416978"/>
          <a:ext cx="889000" cy="69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129400</xdr:rowOff>
    </xdr:from>
    <xdr:to>
      <xdr:col>50</xdr:col>
      <xdr:colOff>165100</xdr:colOff>
      <xdr:row>77</xdr:row>
      <xdr:rowOff>59550</xdr:rowOff>
    </xdr:to>
    <xdr:sp macro="" textlink="">
      <xdr:nvSpPr>
        <xdr:cNvPr id="409" name="フローチャート: 判断 408"/>
        <xdr:cNvSpPr/>
      </xdr:nvSpPr>
      <xdr:spPr>
        <a:xfrm>
          <a:off x="9588500" y="1315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76078</xdr:rowOff>
    </xdr:from>
    <xdr:ext cx="469744" cy="259045"/>
    <xdr:sp macro="" textlink="">
      <xdr:nvSpPr>
        <xdr:cNvPr id="410" name="テキスト ボックス 409"/>
        <xdr:cNvSpPr txBox="1"/>
      </xdr:nvSpPr>
      <xdr:spPr>
        <a:xfrm>
          <a:off x="9404428" y="12934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113373</xdr:rowOff>
    </xdr:from>
    <xdr:to>
      <xdr:col>45</xdr:col>
      <xdr:colOff>177800</xdr:colOff>
      <xdr:row>78</xdr:row>
      <xdr:rowOff>123661</xdr:rowOff>
    </xdr:to>
    <xdr:cxnSp macro="">
      <xdr:nvCxnSpPr>
        <xdr:cNvPr id="411" name="直線コネクタ 410"/>
        <xdr:cNvCxnSpPr/>
      </xdr:nvCxnSpPr>
      <xdr:spPr>
        <a:xfrm flipV="1">
          <a:off x="7861300" y="13486473"/>
          <a:ext cx="889000" cy="10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47980</xdr:rowOff>
    </xdr:from>
    <xdr:to>
      <xdr:col>46</xdr:col>
      <xdr:colOff>38100</xdr:colOff>
      <xdr:row>76</xdr:row>
      <xdr:rowOff>149580</xdr:rowOff>
    </xdr:to>
    <xdr:sp macro="" textlink="">
      <xdr:nvSpPr>
        <xdr:cNvPr id="412" name="フローチャート: 判断 411"/>
        <xdr:cNvSpPr/>
      </xdr:nvSpPr>
      <xdr:spPr>
        <a:xfrm>
          <a:off x="8699500" y="13078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166108</xdr:rowOff>
    </xdr:from>
    <xdr:ext cx="534377" cy="259045"/>
    <xdr:sp macro="" textlink="">
      <xdr:nvSpPr>
        <xdr:cNvPr id="413" name="テキスト ボックス 412"/>
        <xdr:cNvSpPr txBox="1"/>
      </xdr:nvSpPr>
      <xdr:spPr>
        <a:xfrm>
          <a:off x="8483111" y="12853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113716</xdr:rowOff>
    </xdr:from>
    <xdr:to>
      <xdr:col>41</xdr:col>
      <xdr:colOff>50800</xdr:colOff>
      <xdr:row>78</xdr:row>
      <xdr:rowOff>123661</xdr:rowOff>
    </xdr:to>
    <xdr:cxnSp macro="">
      <xdr:nvCxnSpPr>
        <xdr:cNvPr id="414" name="直線コネクタ 413"/>
        <xdr:cNvCxnSpPr/>
      </xdr:nvCxnSpPr>
      <xdr:spPr>
        <a:xfrm>
          <a:off x="6972300" y="13486816"/>
          <a:ext cx="889000" cy="9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68707</xdr:rowOff>
    </xdr:from>
    <xdr:to>
      <xdr:col>41</xdr:col>
      <xdr:colOff>101600</xdr:colOff>
      <xdr:row>77</xdr:row>
      <xdr:rowOff>170307</xdr:rowOff>
    </xdr:to>
    <xdr:sp macro="" textlink="">
      <xdr:nvSpPr>
        <xdr:cNvPr id="415" name="フローチャート: 判断 414"/>
        <xdr:cNvSpPr/>
      </xdr:nvSpPr>
      <xdr:spPr>
        <a:xfrm>
          <a:off x="7810500" y="13270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15384</xdr:rowOff>
    </xdr:from>
    <xdr:ext cx="469744" cy="259045"/>
    <xdr:sp macro="" textlink="">
      <xdr:nvSpPr>
        <xdr:cNvPr id="416" name="テキスト ボックス 415"/>
        <xdr:cNvSpPr txBox="1"/>
      </xdr:nvSpPr>
      <xdr:spPr>
        <a:xfrm>
          <a:off x="7626428" y="13045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101664</xdr:rowOff>
    </xdr:from>
    <xdr:to>
      <xdr:col>36</xdr:col>
      <xdr:colOff>165100</xdr:colOff>
      <xdr:row>78</xdr:row>
      <xdr:rowOff>31814</xdr:rowOff>
    </xdr:to>
    <xdr:sp macro="" textlink="">
      <xdr:nvSpPr>
        <xdr:cNvPr id="417" name="フローチャート: 判断 416"/>
        <xdr:cNvSpPr/>
      </xdr:nvSpPr>
      <xdr:spPr>
        <a:xfrm>
          <a:off x="6921500" y="1330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48341</xdr:rowOff>
    </xdr:from>
    <xdr:ext cx="469744" cy="259045"/>
    <xdr:sp macro="" textlink="">
      <xdr:nvSpPr>
        <xdr:cNvPr id="418" name="テキスト ボックス 417"/>
        <xdr:cNvSpPr txBox="1"/>
      </xdr:nvSpPr>
      <xdr:spPr>
        <a:xfrm>
          <a:off x="6737428" y="13078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106350</xdr:rowOff>
    </xdr:from>
    <xdr:to>
      <xdr:col>55</xdr:col>
      <xdr:colOff>50800</xdr:colOff>
      <xdr:row>78</xdr:row>
      <xdr:rowOff>36500</xdr:rowOff>
    </xdr:to>
    <xdr:sp macro="" textlink="">
      <xdr:nvSpPr>
        <xdr:cNvPr id="424" name="楕円 423"/>
        <xdr:cNvSpPr/>
      </xdr:nvSpPr>
      <xdr:spPr>
        <a:xfrm>
          <a:off x="10426700" y="1330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84777</xdr:rowOff>
    </xdr:from>
    <xdr:ext cx="469744" cy="259045"/>
    <xdr:sp macro="" textlink="">
      <xdr:nvSpPr>
        <xdr:cNvPr id="425" name="商工費該当値テキスト"/>
        <xdr:cNvSpPr txBox="1"/>
      </xdr:nvSpPr>
      <xdr:spPr>
        <a:xfrm>
          <a:off x="10528300" y="132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164528</xdr:rowOff>
    </xdr:from>
    <xdr:to>
      <xdr:col>50</xdr:col>
      <xdr:colOff>165100</xdr:colOff>
      <xdr:row>78</xdr:row>
      <xdr:rowOff>94678</xdr:rowOff>
    </xdr:to>
    <xdr:sp macro="" textlink="">
      <xdr:nvSpPr>
        <xdr:cNvPr id="426" name="楕円 425"/>
        <xdr:cNvSpPr/>
      </xdr:nvSpPr>
      <xdr:spPr>
        <a:xfrm>
          <a:off x="9588500" y="13366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85805</xdr:rowOff>
    </xdr:from>
    <xdr:ext cx="469744" cy="259045"/>
    <xdr:sp macro="" textlink="">
      <xdr:nvSpPr>
        <xdr:cNvPr id="427" name="テキスト ボックス 426"/>
        <xdr:cNvSpPr txBox="1"/>
      </xdr:nvSpPr>
      <xdr:spPr>
        <a:xfrm>
          <a:off x="9404428" y="13458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62573</xdr:rowOff>
    </xdr:from>
    <xdr:to>
      <xdr:col>46</xdr:col>
      <xdr:colOff>38100</xdr:colOff>
      <xdr:row>78</xdr:row>
      <xdr:rowOff>164173</xdr:rowOff>
    </xdr:to>
    <xdr:sp macro="" textlink="">
      <xdr:nvSpPr>
        <xdr:cNvPr id="428" name="楕円 427"/>
        <xdr:cNvSpPr/>
      </xdr:nvSpPr>
      <xdr:spPr>
        <a:xfrm>
          <a:off x="8699500" y="13435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155300</xdr:rowOff>
    </xdr:from>
    <xdr:ext cx="469744" cy="259045"/>
    <xdr:sp macro="" textlink="">
      <xdr:nvSpPr>
        <xdr:cNvPr id="429" name="テキスト ボックス 428"/>
        <xdr:cNvSpPr txBox="1"/>
      </xdr:nvSpPr>
      <xdr:spPr>
        <a:xfrm>
          <a:off x="8515428" y="13528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72861</xdr:rowOff>
    </xdr:from>
    <xdr:to>
      <xdr:col>41</xdr:col>
      <xdr:colOff>101600</xdr:colOff>
      <xdr:row>79</xdr:row>
      <xdr:rowOff>3011</xdr:rowOff>
    </xdr:to>
    <xdr:sp macro="" textlink="">
      <xdr:nvSpPr>
        <xdr:cNvPr id="430" name="楕円 429"/>
        <xdr:cNvSpPr/>
      </xdr:nvSpPr>
      <xdr:spPr>
        <a:xfrm>
          <a:off x="7810500" y="13445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165588</xdr:rowOff>
    </xdr:from>
    <xdr:ext cx="469744" cy="259045"/>
    <xdr:sp macro="" textlink="">
      <xdr:nvSpPr>
        <xdr:cNvPr id="431" name="テキスト ボックス 430"/>
        <xdr:cNvSpPr txBox="1"/>
      </xdr:nvSpPr>
      <xdr:spPr>
        <a:xfrm>
          <a:off x="7626428" y="13538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62916</xdr:rowOff>
    </xdr:from>
    <xdr:to>
      <xdr:col>36</xdr:col>
      <xdr:colOff>165100</xdr:colOff>
      <xdr:row>78</xdr:row>
      <xdr:rowOff>164516</xdr:rowOff>
    </xdr:to>
    <xdr:sp macro="" textlink="">
      <xdr:nvSpPr>
        <xdr:cNvPr id="432" name="楕円 431"/>
        <xdr:cNvSpPr/>
      </xdr:nvSpPr>
      <xdr:spPr>
        <a:xfrm>
          <a:off x="6921500" y="13436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155643</xdr:rowOff>
    </xdr:from>
    <xdr:ext cx="469744" cy="259045"/>
    <xdr:sp macro="" textlink="">
      <xdr:nvSpPr>
        <xdr:cNvPr id="433" name="テキスト ボックス 432"/>
        <xdr:cNvSpPr txBox="1"/>
      </xdr:nvSpPr>
      <xdr:spPr>
        <a:xfrm>
          <a:off x="6737428" y="13528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4" name="テキスト ボックス 443"/>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6" name="テキスト ボックス 445"/>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8" name="テキスト ボックス 447"/>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0" name="テキスト ボックス 449"/>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2" name="テキスト ボックス 451"/>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59967</xdr:rowOff>
    </xdr:from>
    <xdr:to>
      <xdr:col>54</xdr:col>
      <xdr:colOff>189865</xdr:colOff>
      <xdr:row>99</xdr:row>
      <xdr:rowOff>148796</xdr:rowOff>
    </xdr:to>
    <xdr:cxnSp macro="">
      <xdr:nvCxnSpPr>
        <xdr:cNvPr id="460" name="直線コネクタ 459"/>
        <xdr:cNvCxnSpPr/>
      </xdr:nvCxnSpPr>
      <xdr:spPr>
        <a:xfrm flipV="1">
          <a:off x="10475595" y="15490467"/>
          <a:ext cx="1270" cy="16318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152623</xdr:rowOff>
    </xdr:from>
    <xdr:ext cx="534377" cy="259045"/>
    <xdr:sp macro="" textlink="">
      <xdr:nvSpPr>
        <xdr:cNvPr id="461" name="土木費最小値テキスト"/>
        <xdr:cNvSpPr txBox="1"/>
      </xdr:nvSpPr>
      <xdr:spPr>
        <a:xfrm>
          <a:off x="10528300" y="17126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148796</xdr:rowOff>
    </xdr:from>
    <xdr:to>
      <xdr:col>55</xdr:col>
      <xdr:colOff>88900</xdr:colOff>
      <xdr:row>99</xdr:row>
      <xdr:rowOff>148796</xdr:rowOff>
    </xdr:to>
    <xdr:cxnSp macro="">
      <xdr:nvCxnSpPr>
        <xdr:cNvPr id="462" name="直線コネクタ 461"/>
        <xdr:cNvCxnSpPr/>
      </xdr:nvCxnSpPr>
      <xdr:spPr>
        <a:xfrm>
          <a:off x="10388600" y="17122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6644</xdr:rowOff>
    </xdr:from>
    <xdr:ext cx="599010" cy="259045"/>
    <xdr:sp macro="" textlink="">
      <xdr:nvSpPr>
        <xdr:cNvPr id="463" name="土木費最大値テキスト"/>
        <xdr:cNvSpPr txBox="1"/>
      </xdr:nvSpPr>
      <xdr:spPr>
        <a:xfrm>
          <a:off x="10528300" y="15265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116,883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59967</xdr:rowOff>
    </xdr:from>
    <xdr:to>
      <xdr:col>55</xdr:col>
      <xdr:colOff>88900</xdr:colOff>
      <xdr:row>90</xdr:row>
      <xdr:rowOff>59967</xdr:rowOff>
    </xdr:to>
    <xdr:cxnSp macro="">
      <xdr:nvCxnSpPr>
        <xdr:cNvPr id="464" name="直線コネクタ 463"/>
        <xdr:cNvCxnSpPr/>
      </xdr:nvCxnSpPr>
      <xdr:spPr>
        <a:xfrm>
          <a:off x="10388600" y="15490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52423</xdr:rowOff>
    </xdr:from>
    <xdr:to>
      <xdr:col>55</xdr:col>
      <xdr:colOff>0</xdr:colOff>
      <xdr:row>98</xdr:row>
      <xdr:rowOff>80852</xdr:rowOff>
    </xdr:to>
    <xdr:cxnSp macro="">
      <xdr:nvCxnSpPr>
        <xdr:cNvPr id="465" name="直線コネクタ 464"/>
        <xdr:cNvCxnSpPr/>
      </xdr:nvCxnSpPr>
      <xdr:spPr>
        <a:xfrm>
          <a:off x="9639300" y="16854523"/>
          <a:ext cx="838200" cy="28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73046</xdr:rowOff>
    </xdr:from>
    <xdr:ext cx="534377" cy="259045"/>
    <xdr:sp macro="" textlink="">
      <xdr:nvSpPr>
        <xdr:cNvPr id="466" name="土木費平均値テキスト"/>
        <xdr:cNvSpPr txBox="1"/>
      </xdr:nvSpPr>
      <xdr:spPr>
        <a:xfrm>
          <a:off x="10528300" y="165322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50169</xdr:rowOff>
    </xdr:from>
    <xdr:to>
      <xdr:col>55</xdr:col>
      <xdr:colOff>50800</xdr:colOff>
      <xdr:row>97</xdr:row>
      <xdr:rowOff>151769</xdr:rowOff>
    </xdr:to>
    <xdr:sp macro="" textlink="">
      <xdr:nvSpPr>
        <xdr:cNvPr id="467" name="フローチャート: 判断 466"/>
        <xdr:cNvSpPr/>
      </xdr:nvSpPr>
      <xdr:spPr>
        <a:xfrm>
          <a:off x="10426700" y="16680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52423</xdr:rowOff>
    </xdr:from>
    <xdr:to>
      <xdr:col>50</xdr:col>
      <xdr:colOff>114300</xdr:colOff>
      <xdr:row>98</xdr:row>
      <xdr:rowOff>114946</xdr:rowOff>
    </xdr:to>
    <xdr:cxnSp macro="">
      <xdr:nvCxnSpPr>
        <xdr:cNvPr id="468" name="直線コネクタ 467"/>
        <xdr:cNvCxnSpPr/>
      </xdr:nvCxnSpPr>
      <xdr:spPr>
        <a:xfrm flipV="1">
          <a:off x="8750300" y="16854523"/>
          <a:ext cx="889000" cy="62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58382</xdr:rowOff>
    </xdr:from>
    <xdr:to>
      <xdr:col>50</xdr:col>
      <xdr:colOff>165100</xdr:colOff>
      <xdr:row>97</xdr:row>
      <xdr:rowOff>159982</xdr:rowOff>
    </xdr:to>
    <xdr:sp macro="" textlink="">
      <xdr:nvSpPr>
        <xdr:cNvPr id="469" name="フローチャート: 判断 468"/>
        <xdr:cNvSpPr/>
      </xdr:nvSpPr>
      <xdr:spPr>
        <a:xfrm>
          <a:off x="9588500" y="16689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5059</xdr:rowOff>
    </xdr:from>
    <xdr:ext cx="534377" cy="259045"/>
    <xdr:sp macro="" textlink="">
      <xdr:nvSpPr>
        <xdr:cNvPr id="470" name="テキスト ボックス 469"/>
        <xdr:cNvSpPr txBox="1"/>
      </xdr:nvSpPr>
      <xdr:spPr>
        <a:xfrm>
          <a:off x="9372111" y="16464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86192</xdr:rowOff>
    </xdr:from>
    <xdr:to>
      <xdr:col>45</xdr:col>
      <xdr:colOff>177800</xdr:colOff>
      <xdr:row>98</xdr:row>
      <xdr:rowOff>114946</xdr:rowOff>
    </xdr:to>
    <xdr:cxnSp macro="">
      <xdr:nvCxnSpPr>
        <xdr:cNvPr id="471" name="直線コネクタ 470"/>
        <xdr:cNvCxnSpPr/>
      </xdr:nvCxnSpPr>
      <xdr:spPr>
        <a:xfrm>
          <a:off x="7861300" y="16888292"/>
          <a:ext cx="889000" cy="28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83544</xdr:rowOff>
    </xdr:from>
    <xdr:to>
      <xdr:col>46</xdr:col>
      <xdr:colOff>38100</xdr:colOff>
      <xdr:row>98</xdr:row>
      <xdr:rowOff>13694</xdr:rowOff>
    </xdr:to>
    <xdr:sp macro="" textlink="">
      <xdr:nvSpPr>
        <xdr:cNvPr id="472" name="フローチャート: 判断 471"/>
        <xdr:cNvSpPr/>
      </xdr:nvSpPr>
      <xdr:spPr>
        <a:xfrm>
          <a:off x="8699500" y="16714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30221</xdr:rowOff>
    </xdr:from>
    <xdr:ext cx="534377" cy="259045"/>
    <xdr:sp macro="" textlink="">
      <xdr:nvSpPr>
        <xdr:cNvPr id="473" name="テキスト ボックス 472"/>
        <xdr:cNvSpPr txBox="1"/>
      </xdr:nvSpPr>
      <xdr:spPr>
        <a:xfrm>
          <a:off x="8483111" y="16489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86192</xdr:rowOff>
    </xdr:from>
    <xdr:to>
      <xdr:col>41</xdr:col>
      <xdr:colOff>50800</xdr:colOff>
      <xdr:row>98</xdr:row>
      <xdr:rowOff>129054</xdr:rowOff>
    </xdr:to>
    <xdr:cxnSp macro="">
      <xdr:nvCxnSpPr>
        <xdr:cNvPr id="474" name="直線コネクタ 473"/>
        <xdr:cNvCxnSpPr/>
      </xdr:nvCxnSpPr>
      <xdr:spPr>
        <a:xfrm flipV="1">
          <a:off x="6972300" y="16888292"/>
          <a:ext cx="889000" cy="42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93847</xdr:rowOff>
    </xdr:from>
    <xdr:to>
      <xdr:col>41</xdr:col>
      <xdr:colOff>101600</xdr:colOff>
      <xdr:row>98</xdr:row>
      <xdr:rowOff>23997</xdr:rowOff>
    </xdr:to>
    <xdr:sp macro="" textlink="">
      <xdr:nvSpPr>
        <xdr:cNvPr id="475" name="フローチャート: 判断 474"/>
        <xdr:cNvSpPr/>
      </xdr:nvSpPr>
      <xdr:spPr>
        <a:xfrm>
          <a:off x="7810500" y="16724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40524</xdr:rowOff>
    </xdr:from>
    <xdr:ext cx="534377" cy="259045"/>
    <xdr:sp macro="" textlink="">
      <xdr:nvSpPr>
        <xdr:cNvPr id="476" name="テキスト ボックス 475"/>
        <xdr:cNvSpPr txBox="1"/>
      </xdr:nvSpPr>
      <xdr:spPr>
        <a:xfrm>
          <a:off x="7594111" y="16499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98599</xdr:rowOff>
    </xdr:from>
    <xdr:to>
      <xdr:col>36</xdr:col>
      <xdr:colOff>165100</xdr:colOff>
      <xdr:row>98</xdr:row>
      <xdr:rowOff>28749</xdr:rowOff>
    </xdr:to>
    <xdr:sp macro="" textlink="">
      <xdr:nvSpPr>
        <xdr:cNvPr id="477" name="フローチャート: 判断 476"/>
        <xdr:cNvSpPr/>
      </xdr:nvSpPr>
      <xdr:spPr>
        <a:xfrm>
          <a:off x="6921500" y="16729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45276</xdr:rowOff>
    </xdr:from>
    <xdr:ext cx="534377" cy="259045"/>
    <xdr:sp macro="" textlink="">
      <xdr:nvSpPr>
        <xdr:cNvPr id="478" name="テキスト ボックス 477"/>
        <xdr:cNvSpPr txBox="1"/>
      </xdr:nvSpPr>
      <xdr:spPr>
        <a:xfrm>
          <a:off x="6705111" y="16504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30052</xdr:rowOff>
    </xdr:from>
    <xdr:to>
      <xdr:col>55</xdr:col>
      <xdr:colOff>50800</xdr:colOff>
      <xdr:row>98</xdr:row>
      <xdr:rowOff>131652</xdr:rowOff>
    </xdr:to>
    <xdr:sp macro="" textlink="">
      <xdr:nvSpPr>
        <xdr:cNvPr id="484" name="楕円 483"/>
        <xdr:cNvSpPr/>
      </xdr:nvSpPr>
      <xdr:spPr>
        <a:xfrm>
          <a:off x="10426700" y="16832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8479</xdr:rowOff>
    </xdr:from>
    <xdr:ext cx="534377" cy="259045"/>
    <xdr:sp macro="" textlink="">
      <xdr:nvSpPr>
        <xdr:cNvPr id="485" name="土木費該当値テキスト"/>
        <xdr:cNvSpPr txBox="1"/>
      </xdr:nvSpPr>
      <xdr:spPr>
        <a:xfrm>
          <a:off x="10528300" y="16810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1623</xdr:rowOff>
    </xdr:from>
    <xdr:to>
      <xdr:col>50</xdr:col>
      <xdr:colOff>165100</xdr:colOff>
      <xdr:row>98</xdr:row>
      <xdr:rowOff>103223</xdr:rowOff>
    </xdr:to>
    <xdr:sp macro="" textlink="">
      <xdr:nvSpPr>
        <xdr:cNvPr id="486" name="楕円 485"/>
        <xdr:cNvSpPr/>
      </xdr:nvSpPr>
      <xdr:spPr>
        <a:xfrm>
          <a:off x="9588500" y="16803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94350</xdr:rowOff>
    </xdr:from>
    <xdr:ext cx="534377" cy="259045"/>
    <xdr:sp macro="" textlink="">
      <xdr:nvSpPr>
        <xdr:cNvPr id="487" name="テキスト ボックス 486"/>
        <xdr:cNvSpPr txBox="1"/>
      </xdr:nvSpPr>
      <xdr:spPr>
        <a:xfrm>
          <a:off x="9372111" y="16896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64146</xdr:rowOff>
    </xdr:from>
    <xdr:to>
      <xdr:col>46</xdr:col>
      <xdr:colOff>38100</xdr:colOff>
      <xdr:row>98</xdr:row>
      <xdr:rowOff>165746</xdr:rowOff>
    </xdr:to>
    <xdr:sp macro="" textlink="">
      <xdr:nvSpPr>
        <xdr:cNvPr id="488" name="楕円 487"/>
        <xdr:cNvSpPr/>
      </xdr:nvSpPr>
      <xdr:spPr>
        <a:xfrm>
          <a:off x="8699500" y="16866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156873</xdr:rowOff>
    </xdr:from>
    <xdr:ext cx="534377" cy="259045"/>
    <xdr:sp macro="" textlink="">
      <xdr:nvSpPr>
        <xdr:cNvPr id="489" name="テキスト ボックス 488"/>
        <xdr:cNvSpPr txBox="1"/>
      </xdr:nvSpPr>
      <xdr:spPr>
        <a:xfrm>
          <a:off x="8483111" y="16958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35392</xdr:rowOff>
    </xdr:from>
    <xdr:to>
      <xdr:col>41</xdr:col>
      <xdr:colOff>101600</xdr:colOff>
      <xdr:row>98</xdr:row>
      <xdr:rowOff>136992</xdr:rowOff>
    </xdr:to>
    <xdr:sp macro="" textlink="">
      <xdr:nvSpPr>
        <xdr:cNvPr id="490" name="楕円 489"/>
        <xdr:cNvSpPr/>
      </xdr:nvSpPr>
      <xdr:spPr>
        <a:xfrm>
          <a:off x="7810500" y="16837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128119</xdr:rowOff>
    </xdr:from>
    <xdr:ext cx="534377" cy="259045"/>
    <xdr:sp macro="" textlink="">
      <xdr:nvSpPr>
        <xdr:cNvPr id="491" name="テキスト ボックス 490"/>
        <xdr:cNvSpPr txBox="1"/>
      </xdr:nvSpPr>
      <xdr:spPr>
        <a:xfrm>
          <a:off x="7594111" y="16930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78254</xdr:rowOff>
    </xdr:from>
    <xdr:to>
      <xdr:col>36</xdr:col>
      <xdr:colOff>165100</xdr:colOff>
      <xdr:row>99</xdr:row>
      <xdr:rowOff>8404</xdr:rowOff>
    </xdr:to>
    <xdr:sp macro="" textlink="">
      <xdr:nvSpPr>
        <xdr:cNvPr id="492" name="楕円 491"/>
        <xdr:cNvSpPr/>
      </xdr:nvSpPr>
      <xdr:spPr>
        <a:xfrm>
          <a:off x="6921500" y="16880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170981</xdr:rowOff>
    </xdr:from>
    <xdr:ext cx="534377" cy="259045"/>
    <xdr:sp macro="" textlink="">
      <xdr:nvSpPr>
        <xdr:cNvPr id="493" name="テキスト ボックス 492"/>
        <xdr:cNvSpPr txBox="1"/>
      </xdr:nvSpPr>
      <xdr:spPr>
        <a:xfrm>
          <a:off x="6705111" y="16973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4" name="テキスト ボックス 503"/>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5" name="直線コネクタ 504"/>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6" name="テキスト ボックス 505"/>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7" name="直線コネクタ 506"/>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8" name="テキスト ボックス 507"/>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9" name="直線コネクタ 508"/>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0" name="テキスト ボックス 509"/>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1" name="直線コネクタ 510"/>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2" name="テキスト ボックス 511"/>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61610</xdr:rowOff>
    </xdr:from>
    <xdr:to>
      <xdr:col>85</xdr:col>
      <xdr:colOff>126364</xdr:colOff>
      <xdr:row>38</xdr:row>
      <xdr:rowOff>167498</xdr:rowOff>
    </xdr:to>
    <xdr:cxnSp macro="">
      <xdr:nvCxnSpPr>
        <xdr:cNvPr id="516" name="直線コネクタ 515"/>
        <xdr:cNvCxnSpPr/>
      </xdr:nvCxnSpPr>
      <xdr:spPr>
        <a:xfrm flipV="1">
          <a:off x="16317595" y="5548010"/>
          <a:ext cx="1269" cy="1134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171325</xdr:rowOff>
    </xdr:from>
    <xdr:ext cx="469744" cy="259045"/>
    <xdr:sp macro="" textlink="">
      <xdr:nvSpPr>
        <xdr:cNvPr id="517" name="消防費最小値テキスト"/>
        <xdr:cNvSpPr txBox="1"/>
      </xdr:nvSpPr>
      <xdr:spPr>
        <a:xfrm>
          <a:off x="16370300" y="6686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167498</xdr:rowOff>
    </xdr:from>
    <xdr:to>
      <xdr:col>86</xdr:col>
      <xdr:colOff>25400</xdr:colOff>
      <xdr:row>38</xdr:row>
      <xdr:rowOff>167498</xdr:rowOff>
    </xdr:to>
    <xdr:cxnSp macro="">
      <xdr:nvCxnSpPr>
        <xdr:cNvPr id="518" name="直線コネクタ 517"/>
        <xdr:cNvCxnSpPr/>
      </xdr:nvCxnSpPr>
      <xdr:spPr>
        <a:xfrm>
          <a:off x="16230600" y="6682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8287</xdr:rowOff>
    </xdr:from>
    <xdr:ext cx="534377" cy="259045"/>
    <xdr:sp macro="" textlink="">
      <xdr:nvSpPr>
        <xdr:cNvPr id="519" name="消防費最大値テキスト"/>
        <xdr:cNvSpPr txBox="1"/>
      </xdr:nvSpPr>
      <xdr:spPr>
        <a:xfrm>
          <a:off x="16370300" y="5323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34,208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61610</xdr:rowOff>
    </xdr:from>
    <xdr:to>
      <xdr:col>86</xdr:col>
      <xdr:colOff>25400</xdr:colOff>
      <xdr:row>32</xdr:row>
      <xdr:rowOff>61610</xdr:rowOff>
    </xdr:to>
    <xdr:cxnSp macro="">
      <xdr:nvCxnSpPr>
        <xdr:cNvPr id="520" name="直線コネクタ 519"/>
        <xdr:cNvCxnSpPr/>
      </xdr:nvCxnSpPr>
      <xdr:spPr>
        <a:xfrm>
          <a:off x="16230600" y="5548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4460</xdr:rowOff>
    </xdr:from>
    <xdr:to>
      <xdr:col>85</xdr:col>
      <xdr:colOff>127000</xdr:colOff>
      <xdr:row>38</xdr:row>
      <xdr:rowOff>6975</xdr:rowOff>
    </xdr:to>
    <xdr:cxnSp macro="">
      <xdr:nvCxnSpPr>
        <xdr:cNvPr id="521" name="直線コネクタ 520"/>
        <xdr:cNvCxnSpPr/>
      </xdr:nvCxnSpPr>
      <xdr:spPr>
        <a:xfrm>
          <a:off x="15481300" y="6519560"/>
          <a:ext cx="838200" cy="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52021</xdr:rowOff>
    </xdr:from>
    <xdr:ext cx="534377" cy="259045"/>
    <xdr:sp macro="" textlink="">
      <xdr:nvSpPr>
        <xdr:cNvPr id="522" name="消防費平均値テキスト"/>
        <xdr:cNvSpPr txBox="1"/>
      </xdr:nvSpPr>
      <xdr:spPr>
        <a:xfrm>
          <a:off x="16370300" y="62242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29144</xdr:rowOff>
    </xdr:from>
    <xdr:to>
      <xdr:col>85</xdr:col>
      <xdr:colOff>177800</xdr:colOff>
      <xdr:row>37</xdr:row>
      <xdr:rowOff>130744</xdr:rowOff>
    </xdr:to>
    <xdr:sp macro="" textlink="">
      <xdr:nvSpPr>
        <xdr:cNvPr id="523" name="フローチャート: 判断 522"/>
        <xdr:cNvSpPr/>
      </xdr:nvSpPr>
      <xdr:spPr>
        <a:xfrm>
          <a:off x="16268700" y="6372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163200</xdr:rowOff>
    </xdr:from>
    <xdr:to>
      <xdr:col>81</xdr:col>
      <xdr:colOff>50800</xdr:colOff>
      <xdr:row>38</xdr:row>
      <xdr:rowOff>4460</xdr:rowOff>
    </xdr:to>
    <xdr:cxnSp macro="">
      <xdr:nvCxnSpPr>
        <xdr:cNvPr id="524" name="直線コネクタ 523"/>
        <xdr:cNvCxnSpPr/>
      </xdr:nvCxnSpPr>
      <xdr:spPr>
        <a:xfrm>
          <a:off x="14592300" y="6506850"/>
          <a:ext cx="889000" cy="12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37739</xdr:rowOff>
    </xdr:from>
    <xdr:to>
      <xdr:col>81</xdr:col>
      <xdr:colOff>101600</xdr:colOff>
      <xdr:row>37</xdr:row>
      <xdr:rowOff>139339</xdr:rowOff>
    </xdr:to>
    <xdr:sp macro="" textlink="">
      <xdr:nvSpPr>
        <xdr:cNvPr id="525" name="フローチャート: 判断 524"/>
        <xdr:cNvSpPr/>
      </xdr:nvSpPr>
      <xdr:spPr>
        <a:xfrm>
          <a:off x="15430500" y="6381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155866</xdr:rowOff>
    </xdr:from>
    <xdr:ext cx="534377" cy="259045"/>
    <xdr:sp macro="" textlink="">
      <xdr:nvSpPr>
        <xdr:cNvPr id="526" name="テキスト ボックス 525"/>
        <xdr:cNvSpPr txBox="1"/>
      </xdr:nvSpPr>
      <xdr:spPr>
        <a:xfrm>
          <a:off x="15214111" y="6156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163200</xdr:rowOff>
    </xdr:from>
    <xdr:to>
      <xdr:col>76</xdr:col>
      <xdr:colOff>114300</xdr:colOff>
      <xdr:row>38</xdr:row>
      <xdr:rowOff>20554</xdr:rowOff>
    </xdr:to>
    <xdr:cxnSp macro="">
      <xdr:nvCxnSpPr>
        <xdr:cNvPr id="527" name="直線コネクタ 526"/>
        <xdr:cNvCxnSpPr/>
      </xdr:nvCxnSpPr>
      <xdr:spPr>
        <a:xfrm flipV="1">
          <a:off x="13703300" y="6506850"/>
          <a:ext cx="889000" cy="28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16068</xdr:rowOff>
    </xdr:from>
    <xdr:to>
      <xdr:col>76</xdr:col>
      <xdr:colOff>165100</xdr:colOff>
      <xdr:row>37</xdr:row>
      <xdr:rowOff>117668</xdr:rowOff>
    </xdr:to>
    <xdr:sp macro="" textlink="">
      <xdr:nvSpPr>
        <xdr:cNvPr id="528" name="フローチャート: 判断 527"/>
        <xdr:cNvSpPr/>
      </xdr:nvSpPr>
      <xdr:spPr>
        <a:xfrm>
          <a:off x="14541500" y="6359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134195</xdr:rowOff>
    </xdr:from>
    <xdr:ext cx="534377" cy="259045"/>
    <xdr:sp macro="" textlink="">
      <xdr:nvSpPr>
        <xdr:cNvPr id="529" name="テキスト ボックス 528"/>
        <xdr:cNvSpPr txBox="1"/>
      </xdr:nvSpPr>
      <xdr:spPr>
        <a:xfrm>
          <a:off x="14325111" y="6134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20554</xdr:rowOff>
    </xdr:from>
    <xdr:to>
      <xdr:col>71</xdr:col>
      <xdr:colOff>177800</xdr:colOff>
      <xdr:row>38</xdr:row>
      <xdr:rowOff>52009</xdr:rowOff>
    </xdr:to>
    <xdr:cxnSp macro="">
      <xdr:nvCxnSpPr>
        <xdr:cNvPr id="530" name="直線コネクタ 529"/>
        <xdr:cNvCxnSpPr/>
      </xdr:nvCxnSpPr>
      <xdr:spPr>
        <a:xfrm flipV="1">
          <a:off x="12814300" y="6535654"/>
          <a:ext cx="889000" cy="31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35911</xdr:rowOff>
    </xdr:from>
    <xdr:to>
      <xdr:col>72</xdr:col>
      <xdr:colOff>38100</xdr:colOff>
      <xdr:row>37</xdr:row>
      <xdr:rowOff>137511</xdr:rowOff>
    </xdr:to>
    <xdr:sp macro="" textlink="">
      <xdr:nvSpPr>
        <xdr:cNvPr id="531" name="フローチャート: 判断 530"/>
        <xdr:cNvSpPr/>
      </xdr:nvSpPr>
      <xdr:spPr>
        <a:xfrm>
          <a:off x="13652500" y="637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154038</xdr:rowOff>
    </xdr:from>
    <xdr:ext cx="534377" cy="259045"/>
    <xdr:sp macro="" textlink="">
      <xdr:nvSpPr>
        <xdr:cNvPr id="532" name="テキスト ボックス 531"/>
        <xdr:cNvSpPr txBox="1"/>
      </xdr:nvSpPr>
      <xdr:spPr>
        <a:xfrm>
          <a:off x="13436111" y="6154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62382</xdr:rowOff>
    </xdr:from>
    <xdr:to>
      <xdr:col>67</xdr:col>
      <xdr:colOff>101600</xdr:colOff>
      <xdr:row>37</xdr:row>
      <xdr:rowOff>163982</xdr:rowOff>
    </xdr:to>
    <xdr:sp macro="" textlink="">
      <xdr:nvSpPr>
        <xdr:cNvPr id="533" name="フローチャート: 判断 532"/>
        <xdr:cNvSpPr/>
      </xdr:nvSpPr>
      <xdr:spPr>
        <a:xfrm>
          <a:off x="12763500" y="640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9059</xdr:rowOff>
    </xdr:from>
    <xdr:ext cx="534377" cy="259045"/>
    <xdr:sp macro="" textlink="">
      <xdr:nvSpPr>
        <xdr:cNvPr id="534" name="テキスト ボックス 533"/>
        <xdr:cNvSpPr txBox="1"/>
      </xdr:nvSpPr>
      <xdr:spPr>
        <a:xfrm>
          <a:off x="12547111" y="6181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127625</xdr:rowOff>
    </xdr:from>
    <xdr:to>
      <xdr:col>85</xdr:col>
      <xdr:colOff>177800</xdr:colOff>
      <xdr:row>38</xdr:row>
      <xdr:rowOff>57775</xdr:rowOff>
    </xdr:to>
    <xdr:sp macro="" textlink="">
      <xdr:nvSpPr>
        <xdr:cNvPr id="540" name="楕円 539"/>
        <xdr:cNvSpPr/>
      </xdr:nvSpPr>
      <xdr:spPr>
        <a:xfrm>
          <a:off x="16268700" y="647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106052</xdr:rowOff>
    </xdr:from>
    <xdr:ext cx="534377" cy="259045"/>
    <xdr:sp macro="" textlink="">
      <xdr:nvSpPr>
        <xdr:cNvPr id="541" name="消防費該当値テキスト"/>
        <xdr:cNvSpPr txBox="1"/>
      </xdr:nvSpPr>
      <xdr:spPr>
        <a:xfrm>
          <a:off x="16370300" y="6449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125110</xdr:rowOff>
    </xdr:from>
    <xdr:to>
      <xdr:col>81</xdr:col>
      <xdr:colOff>101600</xdr:colOff>
      <xdr:row>38</xdr:row>
      <xdr:rowOff>55260</xdr:rowOff>
    </xdr:to>
    <xdr:sp macro="" textlink="">
      <xdr:nvSpPr>
        <xdr:cNvPr id="542" name="楕円 541"/>
        <xdr:cNvSpPr/>
      </xdr:nvSpPr>
      <xdr:spPr>
        <a:xfrm>
          <a:off x="15430500" y="6468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46387</xdr:rowOff>
    </xdr:from>
    <xdr:ext cx="534377" cy="259045"/>
    <xdr:sp macro="" textlink="">
      <xdr:nvSpPr>
        <xdr:cNvPr id="543" name="テキスト ボックス 542"/>
        <xdr:cNvSpPr txBox="1"/>
      </xdr:nvSpPr>
      <xdr:spPr>
        <a:xfrm>
          <a:off x="15214111" y="6561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112400</xdr:rowOff>
    </xdr:from>
    <xdr:to>
      <xdr:col>76</xdr:col>
      <xdr:colOff>165100</xdr:colOff>
      <xdr:row>38</xdr:row>
      <xdr:rowOff>42550</xdr:rowOff>
    </xdr:to>
    <xdr:sp macro="" textlink="">
      <xdr:nvSpPr>
        <xdr:cNvPr id="544" name="楕円 543"/>
        <xdr:cNvSpPr/>
      </xdr:nvSpPr>
      <xdr:spPr>
        <a:xfrm>
          <a:off x="14541500" y="6456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33677</xdr:rowOff>
    </xdr:from>
    <xdr:ext cx="534377" cy="259045"/>
    <xdr:sp macro="" textlink="">
      <xdr:nvSpPr>
        <xdr:cNvPr id="545" name="テキスト ボックス 544"/>
        <xdr:cNvSpPr txBox="1"/>
      </xdr:nvSpPr>
      <xdr:spPr>
        <a:xfrm>
          <a:off x="14325111" y="6548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141204</xdr:rowOff>
    </xdr:from>
    <xdr:to>
      <xdr:col>72</xdr:col>
      <xdr:colOff>38100</xdr:colOff>
      <xdr:row>38</xdr:row>
      <xdr:rowOff>71354</xdr:rowOff>
    </xdr:to>
    <xdr:sp macro="" textlink="">
      <xdr:nvSpPr>
        <xdr:cNvPr id="546" name="楕円 545"/>
        <xdr:cNvSpPr/>
      </xdr:nvSpPr>
      <xdr:spPr>
        <a:xfrm>
          <a:off x="13652500" y="6484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62481</xdr:rowOff>
    </xdr:from>
    <xdr:ext cx="534377" cy="259045"/>
    <xdr:sp macro="" textlink="">
      <xdr:nvSpPr>
        <xdr:cNvPr id="547" name="テキスト ボックス 546"/>
        <xdr:cNvSpPr txBox="1"/>
      </xdr:nvSpPr>
      <xdr:spPr>
        <a:xfrm>
          <a:off x="13436111" y="6577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1209</xdr:rowOff>
    </xdr:from>
    <xdr:to>
      <xdr:col>67</xdr:col>
      <xdr:colOff>101600</xdr:colOff>
      <xdr:row>38</xdr:row>
      <xdr:rowOff>102809</xdr:rowOff>
    </xdr:to>
    <xdr:sp macro="" textlink="">
      <xdr:nvSpPr>
        <xdr:cNvPr id="548" name="楕円 547"/>
        <xdr:cNvSpPr/>
      </xdr:nvSpPr>
      <xdr:spPr>
        <a:xfrm>
          <a:off x="12763500" y="6516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93936</xdr:rowOff>
    </xdr:from>
    <xdr:ext cx="534377" cy="259045"/>
    <xdr:sp macro="" textlink="">
      <xdr:nvSpPr>
        <xdr:cNvPr id="549" name="テキスト ボックス 548"/>
        <xdr:cNvSpPr txBox="1"/>
      </xdr:nvSpPr>
      <xdr:spPr>
        <a:xfrm>
          <a:off x="12547111" y="6609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0" name="テキスト ボックス 559"/>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2" name="テキスト ボックス 561"/>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4" name="テキスト ボックス 563"/>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6" name="テキスト ボックス 565"/>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8" name="テキスト ボックス 567"/>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59785</xdr:rowOff>
    </xdr:from>
    <xdr:to>
      <xdr:col>85</xdr:col>
      <xdr:colOff>126364</xdr:colOff>
      <xdr:row>58</xdr:row>
      <xdr:rowOff>106610</xdr:rowOff>
    </xdr:to>
    <xdr:cxnSp macro="">
      <xdr:nvCxnSpPr>
        <xdr:cNvPr id="574" name="直線コネクタ 573"/>
        <xdr:cNvCxnSpPr/>
      </xdr:nvCxnSpPr>
      <xdr:spPr>
        <a:xfrm flipV="1">
          <a:off x="16317595" y="8803735"/>
          <a:ext cx="1269" cy="1246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110437</xdr:rowOff>
    </xdr:from>
    <xdr:ext cx="534377" cy="259045"/>
    <xdr:sp macro="" textlink="">
      <xdr:nvSpPr>
        <xdr:cNvPr id="575" name="教育費最小値テキスト"/>
        <xdr:cNvSpPr txBox="1"/>
      </xdr:nvSpPr>
      <xdr:spPr>
        <a:xfrm>
          <a:off x="16370300" y="10054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106610</xdr:rowOff>
    </xdr:from>
    <xdr:to>
      <xdr:col>86</xdr:col>
      <xdr:colOff>25400</xdr:colOff>
      <xdr:row>58</xdr:row>
      <xdr:rowOff>106610</xdr:rowOff>
    </xdr:to>
    <xdr:cxnSp macro="">
      <xdr:nvCxnSpPr>
        <xdr:cNvPr id="576" name="直線コネクタ 575"/>
        <xdr:cNvCxnSpPr/>
      </xdr:nvCxnSpPr>
      <xdr:spPr>
        <a:xfrm>
          <a:off x="16230600" y="10050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6462</xdr:rowOff>
    </xdr:from>
    <xdr:ext cx="534377" cy="259045"/>
    <xdr:sp macro="" textlink="">
      <xdr:nvSpPr>
        <xdr:cNvPr id="577" name="教育費最大値テキスト"/>
        <xdr:cNvSpPr txBox="1"/>
      </xdr:nvSpPr>
      <xdr:spPr>
        <a:xfrm>
          <a:off x="16370300" y="8578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91,195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59785</xdr:rowOff>
    </xdr:from>
    <xdr:to>
      <xdr:col>86</xdr:col>
      <xdr:colOff>25400</xdr:colOff>
      <xdr:row>51</xdr:row>
      <xdr:rowOff>59785</xdr:rowOff>
    </xdr:to>
    <xdr:cxnSp macro="">
      <xdr:nvCxnSpPr>
        <xdr:cNvPr id="578" name="直線コネクタ 577"/>
        <xdr:cNvCxnSpPr/>
      </xdr:nvCxnSpPr>
      <xdr:spPr>
        <a:xfrm>
          <a:off x="16230600" y="8803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57423</xdr:rowOff>
    </xdr:from>
    <xdr:to>
      <xdr:col>85</xdr:col>
      <xdr:colOff>127000</xdr:colOff>
      <xdr:row>56</xdr:row>
      <xdr:rowOff>36468</xdr:rowOff>
    </xdr:to>
    <xdr:cxnSp macro="">
      <xdr:nvCxnSpPr>
        <xdr:cNvPr id="579" name="直線コネクタ 578"/>
        <xdr:cNvCxnSpPr/>
      </xdr:nvCxnSpPr>
      <xdr:spPr>
        <a:xfrm flipV="1">
          <a:off x="15481300" y="9487173"/>
          <a:ext cx="838200" cy="150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117886</xdr:rowOff>
    </xdr:from>
    <xdr:ext cx="534377" cy="259045"/>
    <xdr:sp macro="" textlink="">
      <xdr:nvSpPr>
        <xdr:cNvPr id="580" name="教育費平均値テキスト"/>
        <xdr:cNvSpPr txBox="1"/>
      </xdr:nvSpPr>
      <xdr:spPr>
        <a:xfrm>
          <a:off x="16370300" y="95476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139459</xdr:rowOff>
    </xdr:from>
    <xdr:to>
      <xdr:col>85</xdr:col>
      <xdr:colOff>177800</xdr:colOff>
      <xdr:row>56</xdr:row>
      <xdr:rowOff>69609</xdr:rowOff>
    </xdr:to>
    <xdr:sp macro="" textlink="">
      <xdr:nvSpPr>
        <xdr:cNvPr id="581" name="フローチャート: 判断 580"/>
        <xdr:cNvSpPr/>
      </xdr:nvSpPr>
      <xdr:spPr>
        <a:xfrm>
          <a:off x="16268700" y="9569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29915</xdr:rowOff>
    </xdr:from>
    <xdr:to>
      <xdr:col>81</xdr:col>
      <xdr:colOff>50800</xdr:colOff>
      <xdr:row>56</xdr:row>
      <xdr:rowOff>36468</xdr:rowOff>
    </xdr:to>
    <xdr:cxnSp macro="">
      <xdr:nvCxnSpPr>
        <xdr:cNvPr id="582" name="直線コネクタ 581"/>
        <xdr:cNvCxnSpPr/>
      </xdr:nvCxnSpPr>
      <xdr:spPr>
        <a:xfrm>
          <a:off x="14592300" y="9631115"/>
          <a:ext cx="889000" cy="6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162471</xdr:rowOff>
    </xdr:from>
    <xdr:to>
      <xdr:col>81</xdr:col>
      <xdr:colOff>101600</xdr:colOff>
      <xdr:row>56</xdr:row>
      <xdr:rowOff>92621</xdr:rowOff>
    </xdr:to>
    <xdr:sp macro="" textlink="">
      <xdr:nvSpPr>
        <xdr:cNvPr id="583" name="フローチャート: 判断 582"/>
        <xdr:cNvSpPr/>
      </xdr:nvSpPr>
      <xdr:spPr>
        <a:xfrm>
          <a:off x="15430500" y="9592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83748</xdr:rowOff>
    </xdr:from>
    <xdr:ext cx="534377" cy="259045"/>
    <xdr:sp macro="" textlink="">
      <xdr:nvSpPr>
        <xdr:cNvPr id="584" name="テキスト ボックス 583"/>
        <xdr:cNvSpPr txBox="1"/>
      </xdr:nvSpPr>
      <xdr:spPr>
        <a:xfrm>
          <a:off x="15214111" y="9684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150502</xdr:rowOff>
    </xdr:from>
    <xdr:to>
      <xdr:col>76</xdr:col>
      <xdr:colOff>114300</xdr:colOff>
      <xdr:row>56</xdr:row>
      <xdr:rowOff>29915</xdr:rowOff>
    </xdr:to>
    <xdr:cxnSp macro="">
      <xdr:nvCxnSpPr>
        <xdr:cNvPr id="585" name="直線コネクタ 584"/>
        <xdr:cNvCxnSpPr/>
      </xdr:nvCxnSpPr>
      <xdr:spPr>
        <a:xfrm>
          <a:off x="13703300" y="9580252"/>
          <a:ext cx="889000" cy="50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55734</xdr:rowOff>
    </xdr:from>
    <xdr:to>
      <xdr:col>76</xdr:col>
      <xdr:colOff>165100</xdr:colOff>
      <xdr:row>55</xdr:row>
      <xdr:rowOff>157334</xdr:rowOff>
    </xdr:to>
    <xdr:sp macro="" textlink="">
      <xdr:nvSpPr>
        <xdr:cNvPr id="586" name="フローチャート: 判断 585"/>
        <xdr:cNvSpPr/>
      </xdr:nvSpPr>
      <xdr:spPr>
        <a:xfrm>
          <a:off x="14541500" y="9485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2411</xdr:rowOff>
    </xdr:from>
    <xdr:ext cx="534377" cy="259045"/>
    <xdr:sp macro="" textlink="">
      <xdr:nvSpPr>
        <xdr:cNvPr id="587" name="テキスト ボックス 586"/>
        <xdr:cNvSpPr txBox="1"/>
      </xdr:nvSpPr>
      <xdr:spPr>
        <a:xfrm>
          <a:off x="14325111" y="9260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150502</xdr:rowOff>
    </xdr:from>
    <xdr:to>
      <xdr:col>71</xdr:col>
      <xdr:colOff>177800</xdr:colOff>
      <xdr:row>57</xdr:row>
      <xdr:rowOff>131413</xdr:rowOff>
    </xdr:to>
    <xdr:cxnSp macro="">
      <xdr:nvCxnSpPr>
        <xdr:cNvPr id="588" name="直線コネクタ 587"/>
        <xdr:cNvCxnSpPr/>
      </xdr:nvCxnSpPr>
      <xdr:spPr>
        <a:xfrm flipV="1">
          <a:off x="12814300" y="9580252"/>
          <a:ext cx="889000" cy="32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1784</xdr:rowOff>
    </xdr:from>
    <xdr:to>
      <xdr:col>72</xdr:col>
      <xdr:colOff>38100</xdr:colOff>
      <xdr:row>56</xdr:row>
      <xdr:rowOff>103384</xdr:rowOff>
    </xdr:to>
    <xdr:sp macro="" textlink="">
      <xdr:nvSpPr>
        <xdr:cNvPr id="589" name="フローチャート: 判断 588"/>
        <xdr:cNvSpPr/>
      </xdr:nvSpPr>
      <xdr:spPr>
        <a:xfrm>
          <a:off x="13652500" y="9602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94511</xdr:rowOff>
    </xdr:from>
    <xdr:ext cx="534377" cy="259045"/>
    <xdr:sp macro="" textlink="">
      <xdr:nvSpPr>
        <xdr:cNvPr id="590" name="テキスト ボックス 589"/>
        <xdr:cNvSpPr txBox="1"/>
      </xdr:nvSpPr>
      <xdr:spPr>
        <a:xfrm>
          <a:off x="13436111" y="9695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59677</xdr:rowOff>
    </xdr:from>
    <xdr:to>
      <xdr:col>67</xdr:col>
      <xdr:colOff>101600</xdr:colOff>
      <xdr:row>56</xdr:row>
      <xdr:rowOff>161277</xdr:rowOff>
    </xdr:to>
    <xdr:sp macro="" textlink="">
      <xdr:nvSpPr>
        <xdr:cNvPr id="591" name="フローチャート: 判断 590"/>
        <xdr:cNvSpPr/>
      </xdr:nvSpPr>
      <xdr:spPr>
        <a:xfrm>
          <a:off x="12763500" y="966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6354</xdr:rowOff>
    </xdr:from>
    <xdr:ext cx="534377" cy="259045"/>
    <xdr:sp macro="" textlink="">
      <xdr:nvSpPr>
        <xdr:cNvPr id="592" name="テキスト ボックス 591"/>
        <xdr:cNvSpPr txBox="1"/>
      </xdr:nvSpPr>
      <xdr:spPr>
        <a:xfrm>
          <a:off x="12547111" y="9436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6623</xdr:rowOff>
    </xdr:from>
    <xdr:to>
      <xdr:col>85</xdr:col>
      <xdr:colOff>177800</xdr:colOff>
      <xdr:row>55</xdr:row>
      <xdr:rowOff>108223</xdr:rowOff>
    </xdr:to>
    <xdr:sp macro="" textlink="">
      <xdr:nvSpPr>
        <xdr:cNvPr id="598" name="楕円 597"/>
        <xdr:cNvSpPr/>
      </xdr:nvSpPr>
      <xdr:spPr>
        <a:xfrm>
          <a:off x="16268700" y="943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29500</xdr:rowOff>
    </xdr:from>
    <xdr:ext cx="534377" cy="259045"/>
    <xdr:sp macro="" textlink="">
      <xdr:nvSpPr>
        <xdr:cNvPr id="599" name="教育費該当値テキスト"/>
        <xdr:cNvSpPr txBox="1"/>
      </xdr:nvSpPr>
      <xdr:spPr>
        <a:xfrm>
          <a:off x="16370300" y="9287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157118</xdr:rowOff>
    </xdr:from>
    <xdr:to>
      <xdr:col>81</xdr:col>
      <xdr:colOff>101600</xdr:colOff>
      <xdr:row>56</xdr:row>
      <xdr:rowOff>87268</xdr:rowOff>
    </xdr:to>
    <xdr:sp macro="" textlink="">
      <xdr:nvSpPr>
        <xdr:cNvPr id="600" name="楕円 599"/>
        <xdr:cNvSpPr/>
      </xdr:nvSpPr>
      <xdr:spPr>
        <a:xfrm>
          <a:off x="15430500" y="9586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103795</xdr:rowOff>
    </xdr:from>
    <xdr:ext cx="534377" cy="259045"/>
    <xdr:sp macro="" textlink="">
      <xdr:nvSpPr>
        <xdr:cNvPr id="601" name="テキスト ボックス 600"/>
        <xdr:cNvSpPr txBox="1"/>
      </xdr:nvSpPr>
      <xdr:spPr>
        <a:xfrm>
          <a:off x="15214111" y="9362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150565</xdr:rowOff>
    </xdr:from>
    <xdr:to>
      <xdr:col>76</xdr:col>
      <xdr:colOff>165100</xdr:colOff>
      <xdr:row>56</xdr:row>
      <xdr:rowOff>80715</xdr:rowOff>
    </xdr:to>
    <xdr:sp macro="" textlink="">
      <xdr:nvSpPr>
        <xdr:cNvPr id="602" name="楕円 601"/>
        <xdr:cNvSpPr/>
      </xdr:nvSpPr>
      <xdr:spPr>
        <a:xfrm>
          <a:off x="14541500" y="9580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71842</xdr:rowOff>
    </xdr:from>
    <xdr:ext cx="534377" cy="259045"/>
    <xdr:sp macro="" textlink="">
      <xdr:nvSpPr>
        <xdr:cNvPr id="603" name="テキスト ボックス 602"/>
        <xdr:cNvSpPr txBox="1"/>
      </xdr:nvSpPr>
      <xdr:spPr>
        <a:xfrm>
          <a:off x="14325111" y="9673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99702</xdr:rowOff>
    </xdr:from>
    <xdr:to>
      <xdr:col>72</xdr:col>
      <xdr:colOff>38100</xdr:colOff>
      <xdr:row>56</xdr:row>
      <xdr:rowOff>29852</xdr:rowOff>
    </xdr:to>
    <xdr:sp macro="" textlink="">
      <xdr:nvSpPr>
        <xdr:cNvPr id="604" name="楕円 603"/>
        <xdr:cNvSpPr/>
      </xdr:nvSpPr>
      <xdr:spPr>
        <a:xfrm>
          <a:off x="13652500" y="9529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46379</xdr:rowOff>
    </xdr:from>
    <xdr:ext cx="534377" cy="259045"/>
    <xdr:sp macro="" textlink="">
      <xdr:nvSpPr>
        <xdr:cNvPr id="605" name="テキスト ボックス 604"/>
        <xdr:cNvSpPr txBox="1"/>
      </xdr:nvSpPr>
      <xdr:spPr>
        <a:xfrm>
          <a:off x="13436111" y="9304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80613</xdr:rowOff>
    </xdr:from>
    <xdr:to>
      <xdr:col>67</xdr:col>
      <xdr:colOff>101600</xdr:colOff>
      <xdr:row>58</xdr:row>
      <xdr:rowOff>10763</xdr:rowOff>
    </xdr:to>
    <xdr:sp macro="" textlink="">
      <xdr:nvSpPr>
        <xdr:cNvPr id="606" name="楕円 605"/>
        <xdr:cNvSpPr/>
      </xdr:nvSpPr>
      <xdr:spPr>
        <a:xfrm>
          <a:off x="12763500" y="9853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1890</xdr:rowOff>
    </xdr:from>
    <xdr:ext cx="534377" cy="259045"/>
    <xdr:sp macro="" textlink="">
      <xdr:nvSpPr>
        <xdr:cNvPr id="607" name="テキスト ボックス 606"/>
        <xdr:cNvSpPr txBox="1"/>
      </xdr:nvSpPr>
      <xdr:spPr>
        <a:xfrm>
          <a:off x="12547111" y="9945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8" name="直線コネクタ 617"/>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9" name="テキスト ボックス 618"/>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0" name="直線コネクタ 619"/>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1" name="テキスト ボックス 620"/>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2" name="直線コネクタ 621"/>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3" name="テキスト ボックス 622"/>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4" name="直線コネクタ 623"/>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5" name="テキスト ボックス 624"/>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7" name="テキスト ボックス 626"/>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48214</xdr:rowOff>
    </xdr:from>
    <xdr:to>
      <xdr:col>85</xdr:col>
      <xdr:colOff>126364</xdr:colOff>
      <xdr:row>78</xdr:row>
      <xdr:rowOff>139700</xdr:rowOff>
    </xdr:to>
    <xdr:cxnSp macro="">
      <xdr:nvCxnSpPr>
        <xdr:cNvPr id="629" name="直線コネクタ 628"/>
        <xdr:cNvCxnSpPr/>
      </xdr:nvCxnSpPr>
      <xdr:spPr>
        <a:xfrm flipV="1">
          <a:off x="16317595" y="12392614"/>
          <a:ext cx="1269" cy="1120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147053</xdr:rowOff>
    </xdr:from>
    <xdr:ext cx="249299" cy="259045"/>
    <xdr:sp macro="" textlink="">
      <xdr:nvSpPr>
        <xdr:cNvPr id="630" name="災害復旧費最小値テキスト"/>
        <xdr:cNvSpPr txBox="1"/>
      </xdr:nvSpPr>
      <xdr:spPr>
        <a:xfrm>
          <a:off x="16370300" y="1352015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1" name="直線コネクタ 630"/>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166341</xdr:rowOff>
    </xdr:from>
    <xdr:ext cx="534377" cy="259045"/>
    <xdr:sp macro="" textlink="">
      <xdr:nvSpPr>
        <xdr:cNvPr id="632" name="災害復旧費最大値テキスト"/>
        <xdr:cNvSpPr txBox="1"/>
      </xdr:nvSpPr>
      <xdr:spPr>
        <a:xfrm>
          <a:off x="16370300" y="12167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24,501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72</xdr:row>
      <xdr:rowOff>48214</xdr:rowOff>
    </xdr:from>
    <xdr:to>
      <xdr:col>86</xdr:col>
      <xdr:colOff>25400</xdr:colOff>
      <xdr:row>72</xdr:row>
      <xdr:rowOff>48214</xdr:rowOff>
    </xdr:to>
    <xdr:cxnSp macro="">
      <xdr:nvCxnSpPr>
        <xdr:cNvPr id="633" name="直線コネクタ 632"/>
        <xdr:cNvCxnSpPr/>
      </xdr:nvCxnSpPr>
      <xdr:spPr>
        <a:xfrm>
          <a:off x="16230600" y="12392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124247</xdr:rowOff>
    </xdr:from>
    <xdr:to>
      <xdr:col>85</xdr:col>
      <xdr:colOff>127000</xdr:colOff>
      <xdr:row>78</xdr:row>
      <xdr:rowOff>137871</xdr:rowOff>
    </xdr:to>
    <xdr:cxnSp macro="">
      <xdr:nvCxnSpPr>
        <xdr:cNvPr id="634" name="直線コネクタ 633"/>
        <xdr:cNvCxnSpPr/>
      </xdr:nvCxnSpPr>
      <xdr:spPr>
        <a:xfrm>
          <a:off x="15481300" y="13497347"/>
          <a:ext cx="838200" cy="13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64502</xdr:rowOff>
    </xdr:from>
    <xdr:ext cx="469744" cy="259045"/>
    <xdr:sp macro="" textlink="">
      <xdr:nvSpPr>
        <xdr:cNvPr id="635" name="災害復旧費平均値テキスト"/>
        <xdr:cNvSpPr txBox="1"/>
      </xdr:nvSpPr>
      <xdr:spPr>
        <a:xfrm>
          <a:off x="16370300" y="132661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41625</xdr:rowOff>
    </xdr:from>
    <xdr:to>
      <xdr:col>85</xdr:col>
      <xdr:colOff>177800</xdr:colOff>
      <xdr:row>78</xdr:row>
      <xdr:rowOff>143225</xdr:rowOff>
    </xdr:to>
    <xdr:sp macro="" textlink="">
      <xdr:nvSpPr>
        <xdr:cNvPr id="636" name="フローチャート: 判断 635"/>
        <xdr:cNvSpPr/>
      </xdr:nvSpPr>
      <xdr:spPr>
        <a:xfrm>
          <a:off x="16268700" y="13414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100107</xdr:rowOff>
    </xdr:from>
    <xdr:to>
      <xdr:col>81</xdr:col>
      <xdr:colOff>50800</xdr:colOff>
      <xdr:row>78</xdr:row>
      <xdr:rowOff>124247</xdr:rowOff>
    </xdr:to>
    <xdr:cxnSp macro="">
      <xdr:nvCxnSpPr>
        <xdr:cNvPr id="637" name="直線コネクタ 636"/>
        <xdr:cNvCxnSpPr/>
      </xdr:nvCxnSpPr>
      <xdr:spPr>
        <a:xfrm>
          <a:off x="14592300" y="13473207"/>
          <a:ext cx="889000" cy="24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39660</xdr:rowOff>
    </xdr:from>
    <xdr:to>
      <xdr:col>81</xdr:col>
      <xdr:colOff>101600</xdr:colOff>
      <xdr:row>78</xdr:row>
      <xdr:rowOff>141260</xdr:rowOff>
    </xdr:to>
    <xdr:sp macro="" textlink="">
      <xdr:nvSpPr>
        <xdr:cNvPr id="638" name="フローチャート: 判断 637"/>
        <xdr:cNvSpPr/>
      </xdr:nvSpPr>
      <xdr:spPr>
        <a:xfrm>
          <a:off x="15430500" y="1341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157787</xdr:rowOff>
    </xdr:from>
    <xdr:ext cx="469744" cy="259045"/>
    <xdr:sp macro="" textlink="">
      <xdr:nvSpPr>
        <xdr:cNvPr id="639" name="テキスト ボックス 638"/>
        <xdr:cNvSpPr txBox="1"/>
      </xdr:nvSpPr>
      <xdr:spPr>
        <a:xfrm>
          <a:off x="15246428" y="13187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100107</xdr:rowOff>
    </xdr:from>
    <xdr:to>
      <xdr:col>76</xdr:col>
      <xdr:colOff>114300</xdr:colOff>
      <xdr:row>78</xdr:row>
      <xdr:rowOff>138832</xdr:rowOff>
    </xdr:to>
    <xdr:cxnSp macro="">
      <xdr:nvCxnSpPr>
        <xdr:cNvPr id="640" name="直線コネクタ 639"/>
        <xdr:cNvCxnSpPr/>
      </xdr:nvCxnSpPr>
      <xdr:spPr>
        <a:xfrm flipV="1">
          <a:off x="13703300" y="13473207"/>
          <a:ext cx="889000" cy="38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43363</xdr:rowOff>
    </xdr:from>
    <xdr:to>
      <xdr:col>76</xdr:col>
      <xdr:colOff>165100</xdr:colOff>
      <xdr:row>78</xdr:row>
      <xdr:rowOff>144963</xdr:rowOff>
    </xdr:to>
    <xdr:sp macro="" textlink="">
      <xdr:nvSpPr>
        <xdr:cNvPr id="641" name="フローチャート: 判断 640"/>
        <xdr:cNvSpPr/>
      </xdr:nvSpPr>
      <xdr:spPr>
        <a:xfrm>
          <a:off x="14541500" y="1341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76</xdr:row>
      <xdr:rowOff>161490</xdr:rowOff>
    </xdr:from>
    <xdr:ext cx="378565" cy="259045"/>
    <xdr:sp macro="" textlink="">
      <xdr:nvSpPr>
        <xdr:cNvPr id="642" name="テキスト ボックス 641"/>
        <xdr:cNvSpPr txBox="1"/>
      </xdr:nvSpPr>
      <xdr:spPr>
        <a:xfrm>
          <a:off x="14403017" y="131916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133620</xdr:rowOff>
    </xdr:from>
    <xdr:to>
      <xdr:col>71</xdr:col>
      <xdr:colOff>177800</xdr:colOff>
      <xdr:row>78</xdr:row>
      <xdr:rowOff>138832</xdr:rowOff>
    </xdr:to>
    <xdr:cxnSp macro="">
      <xdr:nvCxnSpPr>
        <xdr:cNvPr id="643" name="直線コネクタ 642"/>
        <xdr:cNvCxnSpPr/>
      </xdr:nvCxnSpPr>
      <xdr:spPr>
        <a:xfrm>
          <a:off x="12814300" y="13506720"/>
          <a:ext cx="889000" cy="5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29784</xdr:rowOff>
    </xdr:from>
    <xdr:to>
      <xdr:col>72</xdr:col>
      <xdr:colOff>38100</xdr:colOff>
      <xdr:row>78</xdr:row>
      <xdr:rowOff>131384</xdr:rowOff>
    </xdr:to>
    <xdr:sp macro="" textlink="">
      <xdr:nvSpPr>
        <xdr:cNvPr id="644" name="フローチャート: 判断 643"/>
        <xdr:cNvSpPr/>
      </xdr:nvSpPr>
      <xdr:spPr>
        <a:xfrm>
          <a:off x="13652500" y="13402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147911</xdr:rowOff>
    </xdr:from>
    <xdr:ext cx="469744" cy="259045"/>
    <xdr:sp macro="" textlink="">
      <xdr:nvSpPr>
        <xdr:cNvPr id="645" name="テキスト ボックス 644"/>
        <xdr:cNvSpPr txBox="1"/>
      </xdr:nvSpPr>
      <xdr:spPr>
        <a:xfrm>
          <a:off x="13468428" y="13178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12822</xdr:rowOff>
    </xdr:from>
    <xdr:to>
      <xdr:col>67</xdr:col>
      <xdr:colOff>101600</xdr:colOff>
      <xdr:row>78</xdr:row>
      <xdr:rowOff>114422</xdr:rowOff>
    </xdr:to>
    <xdr:sp macro="" textlink="">
      <xdr:nvSpPr>
        <xdr:cNvPr id="646" name="フローチャート: 判断 645"/>
        <xdr:cNvSpPr/>
      </xdr:nvSpPr>
      <xdr:spPr>
        <a:xfrm>
          <a:off x="12763500" y="13385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130949</xdr:rowOff>
    </xdr:from>
    <xdr:ext cx="469744" cy="259045"/>
    <xdr:sp macro="" textlink="">
      <xdr:nvSpPr>
        <xdr:cNvPr id="647" name="テキスト ボックス 646"/>
        <xdr:cNvSpPr txBox="1"/>
      </xdr:nvSpPr>
      <xdr:spPr>
        <a:xfrm>
          <a:off x="12579428" y="13161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87071</xdr:rowOff>
    </xdr:from>
    <xdr:to>
      <xdr:col>85</xdr:col>
      <xdr:colOff>177800</xdr:colOff>
      <xdr:row>79</xdr:row>
      <xdr:rowOff>17221</xdr:rowOff>
    </xdr:to>
    <xdr:sp macro="" textlink="">
      <xdr:nvSpPr>
        <xdr:cNvPr id="653" name="楕円 652"/>
        <xdr:cNvSpPr/>
      </xdr:nvSpPr>
      <xdr:spPr>
        <a:xfrm>
          <a:off x="16268700" y="13460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20052</xdr:rowOff>
    </xdr:from>
    <xdr:ext cx="313932" cy="259045"/>
    <xdr:sp macro="" textlink="">
      <xdr:nvSpPr>
        <xdr:cNvPr id="654" name="災害復旧費該当値テキスト"/>
        <xdr:cNvSpPr txBox="1"/>
      </xdr:nvSpPr>
      <xdr:spPr>
        <a:xfrm>
          <a:off x="16370300" y="1339315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73447</xdr:rowOff>
    </xdr:from>
    <xdr:to>
      <xdr:col>81</xdr:col>
      <xdr:colOff>101600</xdr:colOff>
      <xdr:row>79</xdr:row>
      <xdr:rowOff>3597</xdr:rowOff>
    </xdr:to>
    <xdr:sp macro="" textlink="">
      <xdr:nvSpPr>
        <xdr:cNvPr id="655" name="楕円 654"/>
        <xdr:cNvSpPr/>
      </xdr:nvSpPr>
      <xdr:spPr>
        <a:xfrm>
          <a:off x="15430500" y="13446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78</xdr:row>
      <xdr:rowOff>166174</xdr:rowOff>
    </xdr:from>
    <xdr:ext cx="378565" cy="259045"/>
    <xdr:sp macro="" textlink="">
      <xdr:nvSpPr>
        <xdr:cNvPr id="656" name="テキスト ボックス 655"/>
        <xdr:cNvSpPr txBox="1"/>
      </xdr:nvSpPr>
      <xdr:spPr>
        <a:xfrm>
          <a:off x="15292017" y="135392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49307</xdr:rowOff>
    </xdr:from>
    <xdr:to>
      <xdr:col>76</xdr:col>
      <xdr:colOff>165100</xdr:colOff>
      <xdr:row>78</xdr:row>
      <xdr:rowOff>150907</xdr:rowOff>
    </xdr:to>
    <xdr:sp macro="" textlink="">
      <xdr:nvSpPr>
        <xdr:cNvPr id="657" name="楕円 656"/>
        <xdr:cNvSpPr/>
      </xdr:nvSpPr>
      <xdr:spPr>
        <a:xfrm>
          <a:off x="14541500" y="13422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78</xdr:row>
      <xdr:rowOff>142034</xdr:rowOff>
    </xdr:from>
    <xdr:ext cx="378565" cy="259045"/>
    <xdr:sp macro="" textlink="">
      <xdr:nvSpPr>
        <xdr:cNvPr id="658" name="テキスト ボックス 657"/>
        <xdr:cNvSpPr txBox="1"/>
      </xdr:nvSpPr>
      <xdr:spPr>
        <a:xfrm>
          <a:off x="14403017" y="135151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88032</xdr:rowOff>
    </xdr:from>
    <xdr:to>
      <xdr:col>72</xdr:col>
      <xdr:colOff>38100</xdr:colOff>
      <xdr:row>79</xdr:row>
      <xdr:rowOff>18182</xdr:rowOff>
    </xdr:to>
    <xdr:sp macro="" textlink="">
      <xdr:nvSpPr>
        <xdr:cNvPr id="659" name="楕円 658"/>
        <xdr:cNvSpPr/>
      </xdr:nvSpPr>
      <xdr:spPr>
        <a:xfrm>
          <a:off x="13652500" y="13461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79</xdr:row>
      <xdr:rowOff>9309</xdr:rowOff>
    </xdr:from>
    <xdr:ext cx="313932" cy="259045"/>
    <xdr:sp macro="" textlink="">
      <xdr:nvSpPr>
        <xdr:cNvPr id="660" name="テキスト ボックス 659"/>
        <xdr:cNvSpPr txBox="1"/>
      </xdr:nvSpPr>
      <xdr:spPr>
        <a:xfrm>
          <a:off x="13546333" y="1355385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82820</xdr:rowOff>
    </xdr:from>
    <xdr:to>
      <xdr:col>67</xdr:col>
      <xdr:colOff>101600</xdr:colOff>
      <xdr:row>79</xdr:row>
      <xdr:rowOff>12970</xdr:rowOff>
    </xdr:to>
    <xdr:sp macro="" textlink="">
      <xdr:nvSpPr>
        <xdr:cNvPr id="661" name="楕円 660"/>
        <xdr:cNvSpPr/>
      </xdr:nvSpPr>
      <xdr:spPr>
        <a:xfrm>
          <a:off x="12763500" y="1345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4097</xdr:rowOff>
    </xdr:from>
    <xdr:ext cx="378565" cy="259045"/>
    <xdr:sp macro="" textlink="">
      <xdr:nvSpPr>
        <xdr:cNvPr id="662" name="テキスト ボックス 661"/>
        <xdr:cNvSpPr txBox="1"/>
      </xdr:nvSpPr>
      <xdr:spPr>
        <a:xfrm>
          <a:off x="12625017" y="135486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3" name="直線コネクタ 67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4" name="テキスト ボックス 67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5" name="直線コネクタ 67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6" name="テキスト ボックス 675"/>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7" name="直線コネクタ 67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8" name="テキスト ボックス 677"/>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9" name="直線コネクタ 67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0" name="テキスト ボックス 679"/>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1" name="直線コネクタ 68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2" name="テキスト ボックス 68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4" name="テキスト ボックス 68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25845</xdr:rowOff>
    </xdr:from>
    <xdr:to>
      <xdr:col>85</xdr:col>
      <xdr:colOff>126364</xdr:colOff>
      <xdr:row>98</xdr:row>
      <xdr:rowOff>78499</xdr:rowOff>
    </xdr:to>
    <xdr:cxnSp macro="">
      <xdr:nvCxnSpPr>
        <xdr:cNvPr id="686" name="直線コネクタ 685"/>
        <xdr:cNvCxnSpPr/>
      </xdr:nvCxnSpPr>
      <xdr:spPr>
        <a:xfrm flipV="1">
          <a:off x="16317595" y="15456345"/>
          <a:ext cx="1269" cy="1424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82326</xdr:rowOff>
    </xdr:from>
    <xdr:ext cx="534377" cy="259045"/>
    <xdr:sp macro="" textlink="">
      <xdr:nvSpPr>
        <xdr:cNvPr id="687" name="公債費最小値テキスト"/>
        <xdr:cNvSpPr txBox="1"/>
      </xdr:nvSpPr>
      <xdr:spPr>
        <a:xfrm>
          <a:off x="16370300" y="16884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78499</xdr:rowOff>
    </xdr:from>
    <xdr:to>
      <xdr:col>86</xdr:col>
      <xdr:colOff>25400</xdr:colOff>
      <xdr:row>98</xdr:row>
      <xdr:rowOff>78499</xdr:rowOff>
    </xdr:to>
    <xdr:cxnSp macro="">
      <xdr:nvCxnSpPr>
        <xdr:cNvPr id="688" name="直線コネクタ 687"/>
        <xdr:cNvCxnSpPr/>
      </xdr:nvCxnSpPr>
      <xdr:spPr>
        <a:xfrm>
          <a:off x="16230600" y="16880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143972</xdr:rowOff>
    </xdr:from>
    <xdr:ext cx="599010" cy="259045"/>
    <xdr:sp macro="" textlink="">
      <xdr:nvSpPr>
        <xdr:cNvPr id="689" name="公債費最大値テキスト"/>
        <xdr:cNvSpPr txBox="1"/>
      </xdr:nvSpPr>
      <xdr:spPr>
        <a:xfrm>
          <a:off x="16370300" y="15231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122,965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25845</xdr:rowOff>
    </xdr:from>
    <xdr:to>
      <xdr:col>86</xdr:col>
      <xdr:colOff>25400</xdr:colOff>
      <xdr:row>90</xdr:row>
      <xdr:rowOff>25845</xdr:rowOff>
    </xdr:to>
    <xdr:cxnSp macro="">
      <xdr:nvCxnSpPr>
        <xdr:cNvPr id="690" name="直線コネクタ 689"/>
        <xdr:cNvCxnSpPr/>
      </xdr:nvCxnSpPr>
      <xdr:spPr>
        <a:xfrm>
          <a:off x="16230600" y="15456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78829</xdr:rowOff>
    </xdr:from>
    <xdr:to>
      <xdr:col>85</xdr:col>
      <xdr:colOff>127000</xdr:colOff>
      <xdr:row>97</xdr:row>
      <xdr:rowOff>104611</xdr:rowOff>
    </xdr:to>
    <xdr:cxnSp macro="">
      <xdr:nvCxnSpPr>
        <xdr:cNvPr id="691" name="直線コネクタ 690"/>
        <xdr:cNvCxnSpPr/>
      </xdr:nvCxnSpPr>
      <xdr:spPr>
        <a:xfrm flipV="1">
          <a:off x="15481300" y="16709479"/>
          <a:ext cx="838200" cy="25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71517</xdr:rowOff>
    </xdr:from>
    <xdr:ext cx="534377" cy="259045"/>
    <xdr:sp macro="" textlink="">
      <xdr:nvSpPr>
        <xdr:cNvPr id="692" name="公債費平均値テキスト"/>
        <xdr:cNvSpPr txBox="1"/>
      </xdr:nvSpPr>
      <xdr:spPr>
        <a:xfrm>
          <a:off x="16370300" y="163592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48640</xdr:rowOff>
    </xdr:from>
    <xdr:to>
      <xdr:col>85</xdr:col>
      <xdr:colOff>177800</xdr:colOff>
      <xdr:row>96</xdr:row>
      <xdr:rowOff>150240</xdr:rowOff>
    </xdr:to>
    <xdr:sp macro="" textlink="">
      <xdr:nvSpPr>
        <xdr:cNvPr id="693" name="フローチャート: 判断 692"/>
        <xdr:cNvSpPr/>
      </xdr:nvSpPr>
      <xdr:spPr>
        <a:xfrm>
          <a:off x="16268700" y="1650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104203</xdr:rowOff>
    </xdr:from>
    <xdr:to>
      <xdr:col>81</xdr:col>
      <xdr:colOff>50800</xdr:colOff>
      <xdr:row>97</xdr:row>
      <xdr:rowOff>104611</xdr:rowOff>
    </xdr:to>
    <xdr:cxnSp macro="">
      <xdr:nvCxnSpPr>
        <xdr:cNvPr id="694" name="直線コネクタ 693"/>
        <xdr:cNvCxnSpPr/>
      </xdr:nvCxnSpPr>
      <xdr:spPr>
        <a:xfrm>
          <a:off x="14592300" y="16734853"/>
          <a:ext cx="889000" cy="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52921</xdr:rowOff>
    </xdr:from>
    <xdr:to>
      <xdr:col>81</xdr:col>
      <xdr:colOff>101600</xdr:colOff>
      <xdr:row>96</xdr:row>
      <xdr:rowOff>154521</xdr:rowOff>
    </xdr:to>
    <xdr:sp macro="" textlink="">
      <xdr:nvSpPr>
        <xdr:cNvPr id="695" name="フローチャート: 判断 694"/>
        <xdr:cNvSpPr/>
      </xdr:nvSpPr>
      <xdr:spPr>
        <a:xfrm>
          <a:off x="15430500" y="16512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171048</xdr:rowOff>
    </xdr:from>
    <xdr:ext cx="534377" cy="259045"/>
    <xdr:sp macro="" textlink="">
      <xdr:nvSpPr>
        <xdr:cNvPr id="696" name="テキスト ボックス 695"/>
        <xdr:cNvSpPr txBox="1"/>
      </xdr:nvSpPr>
      <xdr:spPr>
        <a:xfrm>
          <a:off x="15214111" y="16287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40170</xdr:rowOff>
    </xdr:from>
    <xdr:to>
      <xdr:col>76</xdr:col>
      <xdr:colOff>114300</xdr:colOff>
      <xdr:row>97</xdr:row>
      <xdr:rowOff>104203</xdr:rowOff>
    </xdr:to>
    <xdr:cxnSp macro="">
      <xdr:nvCxnSpPr>
        <xdr:cNvPr id="697" name="直線コネクタ 696"/>
        <xdr:cNvCxnSpPr/>
      </xdr:nvCxnSpPr>
      <xdr:spPr>
        <a:xfrm>
          <a:off x="13703300" y="16670820"/>
          <a:ext cx="889000" cy="64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49518</xdr:rowOff>
    </xdr:from>
    <xdr:to>
      <xdr:col>76</xdr:col>
      <xdr:colOff>165100</xdr:colOff>
      <xdr:row>96</xdr:row>
      <xdr:rowOff>151118</xdr:rowOff>
    </xdr:to>
    <xdr:sp macro="" textlink="">
      <xdr:nvSpPr>
        <xdr:cNvPr id="698" name="フローチャート: 判断 697"/>
        <xdr:cNvSpPr/>
      </xdr:nvSpPr>
      <xdr:spPr>
        <a:xfrm>
          <a:off x="14541500" y="16508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167645</xdr:rowOff>
    </xdr:from>
    <xdr:ext cx="534377" cy="259045"/>
    <xdr:sp macro="" textlink="">
      <xdr:nvSpPr>
        <xdr:cNvPr id="699" name="テキスト ボックス 698"/>
        <xdr:cNvSpPr txBox="1"/>
      </xdr:nvSpPr>
      <xdr:spPr>
        <a:xfrm>
          <a:off x="14325111" y="16283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20586</xdr:rowOff>
    </xdr:from>
    <xdr:to>
      <xdr:col>71</xdr:col>
      <xdr:colOff>177800</xdr:colOff>
      <xdr:row>97</xdr:row>
      <xdr:rowOff>40170</xdr:rowOff>
    </xdr:to>
    <xdr:cxnSp macro="">
      <xdr:nvCxnSpPr>
        <xdr:cNvPr id="700" name="直線コネクタ 699"/>
        <xdr:cNvCxnSpPr/>
      </xdr:nvCxnSpPr>
      <xdr:spPr>
        <a:xfrm>
          <a:off x="12814300" y="16651236"/>
          <a:ext cx="889000" cy="19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58840</xdr:rowOff>
    </xdr:from>
    <xdr:to>
      <xdr:col>72</xdr:col>
      <xdr:colOff>38100</xdr:colOff>
      <xdr:row>96</xdr:row>
      <xdr:rowOff>160440</xdr:rowOff>
    </xdr:to>
    <xdr:sp macro="" textlink="">
      <xdr:nvSpPr>
        <xdr:cNvPr id="701" name="フローチャート: 判断 700"/>
        <xdr:cNvSpPr/>
      </xdr:nvSpPr>
      <xdr:spPr>
        <a:xfrm>
          <a:off x="13652500" y="1651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5517</xdr:rowOff>
    </xdr:from>
    <xdr:ext cx="534377" cy="259045"/>
    <xdr:sp macro="" textlink="">
      <xdr:nvSpPr>
        <xdr:cNvPr id="702" name="テキスト ボックス 701"/>
        <xdr:cNvSpPr txBox="1"/>
      </xdr:nvSpPr>
      <xdr:spPr>
        <a:xfrm>
          <a:off x="13436111" y="16293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64427</xdr:rowOff>
    </xdr:from>
    <xdr:to>
      <xdr:col>67</xdr:col>
      <xdr:colOff>101600</xdr:colOff>
      <xdr:row>96</xdr:row>
      <xdr:rowOff>166027</xdr:rowOff>
    </xdr:to>
    <xdr:sp macro="" textlink="">
      <xdr:nvSpPr>
        <xdr:cNvPr id="703" name="フローチャート: 判断 702"/>
        <xdr:cNvSpPr/>
      </xdr:nvSpPr>
      <xdr:spPr>
        <a:xfrm>
          <a:off x="12763500" y="1652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11104</xdr:rowOff>
    </xdr:from>
    <xdr:ext cx="534377" cy="259045"/>
    <xdr:sp macro="" textlink="">
      <xdr:nvSpPr>
        <xdr:cNvPr id="704" name="テキスト ボックス 703"/>
        <xdr:cNvSpPr txBox="1"/>
      </xdr:nvSpPr>
      <xdr:spPr>
        <a:xfrm>
          <a:off x="12547111" y="16298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28029</xdr:rowOff>
    </xdr:from>
    <xdr:to>
      <xdr:col>85</xdr:col>
      <xdr:colOff>177800</xdr:colOff>
      <xdr:row>97</xdr:row>
      <xdr:rowOff>129629</xdr:rowOff>
    </xdr:to>
    <xdr:sp macro="" textlink="">
      <xdr:nvSpPr>
        <xdr:cNvPr id="710" name="楕円 709"/>
        <xdr:cNvSpPr/>
      </xdr:nvSpPr>
      <xdr:spPr>
        <a:xfrm>
          <a:off x="16268700" y="16658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6456</xdr:rowOff>
    </xdr:from>
    <xdr:ext cx="534377" cy="259045"/>
    <xdr:sp macro="" textlink="">
      <xdr:nvSpPr>
        <xdr:cNvPr id="711" name="公債費該当値テキスト"/>
        <xdr:cNvSpPr txBox="1"/>
      </xdr:nvSpPr>
      <xdr:spPr>
        <a:xfrm>
          <a:off x="16370300" y="16637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53811</xdr:rowOff>
    </xdr:from>
    <xdr:to>
      <xdr:col>81</xdr:col>
      <xdr:colOff>101600</xdr:colOff>
      <xdr:row>97</xdr:row>
      <xdr:rowOff>155411</xdr:rowOff>
    </xdr:to>
    <xdr:sp macro="" textlink="">
      <xdr:nvSpPr>
        <xdr:cNvPr id="712" name="楕円 711"/>
        <xdr:cNvSpPr/>
      </xdr:nvSpPr>
      <xdr:spPr>
        <a:xfrm>
          <a:off x="15430500" y="16684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146538</xdr:rowOff>
    </xdr:from>
    <xdr:ext cx="534377" cy="259045"/>
    <xdr:sp macro="" textlink="">
      <xdr:nvSpPr>
        <xdr:cNvPr id="713" name="テキスト ボックス 712"/>
        <xdr:cNvSpPr txBox="1"/>
      </xdr:nvSpPr>
      <xdr:spPr>
        <a:xfrm>
          <a:off x="15214111" y="16777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53403</xdr:rowOff>
    </xdr:from>
    <xdr:to>
      <xdr:col>76</xdr:col>
      <xdr:colOff>165100</xdr:colOff>
      <xdr:row>97</xdr:row>
      <xdr:rowOff>155003</xdr:rowOff>
    </xdr:to>
    <xdr:sp macro="" textlink="">
      <xdr:nvSpPr>
        <xdr:cNvPr id="714" name="楕円 713"/>
        <xdr:cNvSpPr/>
      </xdr:nvSpPr>
      <xdr:spPr>
        <a:xfrm>
          <a:off x="14541500" y="16684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146130</xdr:rowOff>
    </xdr:from>
    <xdr:ext cx="534377" cy="259045"/>
    <xdr:sp macro="" textlink="">
      <xdr:nvSpPr>
        <xdr:cNvPr id="715" name="テキスト ボックス 714"/>
        <xdr:cNvSpPr txBox="1"/>
      </xdr:nvSpPr>
      <xdr:spPr>
        <a:xfrm>
          <a:off x="14325111" y="16776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160820</xdr:rowOff>
    </xdr:from>
    <xdr:to>
      <xdr:col>72</xdr:col>
      <xdr:colOff>38100</xdr:colOff>
      <xdr:row>97</xdr:row>
      <xdr:rowOff>90970</xdr:rowOff>
    </xdr:to>
    <xdr:sp macro="" textlink="">
      <xdr:nvSpPr>
        <xdr:cNvPr id="716" name="楕円 715"/>
        <xdr:cNvSpPr/>
      </xdr:nvSpPr>
      <xdr:spPr>
        <a:xfrm>
          <a:off x="13652500" y="1662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82097</xdr:rowOff>
    </xdr:from>
    <xdr:ext cx="534377" cy="259045"/>
    <xdr:sp macro="" textlink="">
      <xdr:nvSpPr>
        <xdr:cNvPr id="717" name="テキスト ボックス 716"/>
        <xdr:cNvSpPr txBox="1"/>
      </xdr:nvSpPr>
      <xdr:spPr>
        <a:xfrm>
          <a:off x="13436111" y="16712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141236</xdr:rowOff>
    </xdr:from>
    <xdr:to>
      <xdr:col>67</xdr:col>
      <xdr:colOff>101600</xdr:colOff>
      <xdr:row>97</xdr:row>
      <xdr:rowOff>71386</xdr:rowOff>
    </xdr:to>
    <xdr:sp macro="" textlink="">
      <xdr:nvSpPr>
        <xdr:cNvPr id="718" name="楕円 717"/>
        <xdr:cNvSpPr/>
      </xdr:nvSpPr>
      <xdr:spPr>
        <a:xfrm>
          <a:off x="12763500" y="16600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62513</xdr:rowOff>
    </xdr:from>
    <xdr:ext cx="534377" cy="259045"/>
    <xdr:sp macro="" textlink="">
      <xdr:nvSpPr>
        <xdr:cNvPr id="719" name="テキスト ボックス 718"/>
        <xdr:cNvSpPr txBox="1"/>
      </xdr:nvSpPr>
      <xdr:spPr>
        <a:xfrm>
          <a:off x="12547111" y="16693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0" name="直線コネクタ 72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1" name="テキスト ボックス 73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2" name="直線コネクタ 73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33" name="テキスト ボックス 732"/>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5" name="テキスト ボックス 734"/>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6" name="直線コネクタ 73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7" name="テキスト ボックス 736"/>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8" name="直線コネクタ 73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9" name="テキスト ボックス 738"/>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1" name="テキスト ボックス 74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157988</xdr:rowOff>
    </xdr:from>
    <xdr:to>
      <xdr:col>116</xdr:col>
      <xdr:colOff>62864</xdr:colOff>
      <xdr:row>39</xdr:row>
      <xdr:rowOff>44450</xdr:rowOff>
    </xdr:to>
    <xdr:cxnSp macro="">
      <xdr:nvCxnSpPr>
        <xdr:cNvPr id="743" name="直線コネクタ 742"/>
        <xdr:cNvCxnSpPr/>
      </xdr:nvCxnSpPr>
      <xdr:spPr>
        <a:xfrm flipV="1">
          <a:off x="22159595" y="5301488"/>
          <a:ext cx="1269" cy="1429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69359</xdr:rowOff>
    </xdr:from>
    <xdr:ext cx="249299" cy="259045"/>
    <xdr:sp macro="" textlink="">
      <xdr:nvSpPr>
        <xdr:cNvPr id="744" name="諸支出金最小値テキスト"/>
        <xdr:cNvSpPr txBox="1"/>
      </xdr:nvSpPr>
      <xdr:spPr>
        <a:xfrm>
          <a:off x="22212300" y="67559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5" name="直線コネクタ 74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104665</xdr:rowOff>
    </xdr:from>
    <xdr:ext cx="469744" cy="259045"/>
    <xdr:sp macro="" textlink="">
      <xdr:nvSpPr>
        <xdr:cNvPr id="746" name="諸支出金最大値テキスト"/>
        <xdr:cNvSpPr txBox="1"/>
      </xdr:nvSpPr>
      <xdr:spPr>
        <a:xfrm>
          <a:off x="22212300" y="5076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1,876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157988</xdr:rowOff>
    </xdr:from>
    <xdr:to>
      <xdr:col>116</xdr:col>
      <xdr:colOff>152400</xdr:colOff>
      <xdr:row>30</xdr:row>
      <xdr:rowOff>157988</xdr:rowOff>
    </xdr:to>
    <xdr:cxnSp macro="">
      <xdr:nvCxnSpPr>
        <xdr:cNvPr id="747" name="直線コネクタ 746"/>
        <xdr:cNvCxnSpPr/>
      </xdr:nvCxnSpPr>
      <xdr:spPr>
        <a:xfrm>
          <a:off x="22072600" y="5301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8" name="直線コネクタ 747"/>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158259</xdr:rowOff>
    </xdr:from>
    <xdr:ext cx="313932" cy="259045"/>
    <xdr:sp macro="" textlink="">
      <xdr:nvSpPr>
        <xdr:cNvPr id="749" name="諸支出金平均値テキスト"/>
        <xdr:cNvSpPr txBox="1"/>
      </xdr:nvSpPr>
      <xdr:spPr>
        <a:xfrm>
          <a:off x="22212300" y="650190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135382</xdr:rowOff>
    </xdr:from>
    <xdr:to>
      <xdr:col>116</xdr:col>
      <xdr:colOff>114300</xdr:colOff>
      <xdr:row>39</xdr:row>
      <xdr:rowOff>65532</xdr:rowOff>
    </xdr:to>
    <xdr:sp macro="" textlink="">
      <xdr:nvSpPr>
        <xdr:cNvPr id="750" name="フローチャート: 判断 749"/>
        <xdr:cNvSpPr/>
      </xdr:nvSpPr>
      <xdr:spPr>
        <a:xfrm>
          <a:off x="22110700" y="6650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1" name="直線コネクタ 750"/>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37084</xdr:rowOff>
    </xdr:from>
    <xdr:to>
      <xdr:col>112</xdr:col>
      <xdr:colOff>38100</xdr:colOff>
      <xdr:row>38</xdr:row>
      <xdr:rowOff>138684</xdr:rowOff>
    </xdr:to>
    <xdr:sp macro="" textlink="">
      <xdr:nvSpPr>
        <xdr:cNvPr id="752" name="フローチャート: 判断 751"/>
        <xdr:cNvSpPr/>
      </xdr:nvSpPr>
      <xdr:spPr>
        <a:xfrm>
          <a:off x="21272500" y="655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155211</xdr:rowOff>
    </xdr:from>
    <xdr:ext cx="378565" cy="259045"/>
    <xdr:sp macro="" textlink="">
      <xdr:nvSpPr>
        <xdr:cNvPr id="753" name="テキスト ボックス 752"/>
        <xdr:cNvSpPr txBox="1"/>
      </xdr:nvSpPr>
      <xdr:spPr>
        <a:xfrm>
          <a:off x="21134017" y="63274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4" name="直線コネクタ 753"/>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73660</xdr:rowOff>
    </xdr:from>
    <xdr:to>
      <xdr:col>107</xdr:col>
      <xdr:colOff>101600</xdr:colOff>
      <xdr:row>39</xdr:row>
      <xdr:rowOff>3810</xdr:rowOff>
    </xdr:to>
    <xdr:sp macro="" textlink="">
      <xdr:nvSpPr>
        <xdr:cNvPr id="755" name="フローチャート: 判断 754"/>
        <xdr:cNvSpPr/>
      </xdr:nvSpPr>
      <xdr:spPr>
        <a:xfrm>
          <a:off x="20383500" y="6588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20337</xdr:rowOff>
    </xdr:from>
    <xdr:ext cx="378565" cy="259045"/>
    <xdr:sp macro="" textlink="">
      <xdr:nvSpPr>
        <xdr:cNvPr id="756" name="テキスト ボックス 755"/>
        <xdr:cNvSpPr txBox="1"/>
      </xdr:nvSpPr>
      <xdr:spPr>
        <a:xfrm>
          <a:off x="20245017" y="63639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7" name="直線コネクタ 756"/>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83566</xdr:rowOff>
    </xdr:from>
    <xdr:to>
      <xdr:col>102</xdr:col>
      <xdr:colOff>165100</xdr:colOff>
      <xdr:row>39</xdr:row>
      <xdr:rowOff>13716</xdr:rowOff>
    </xdr:to>
    <xdr:sp macro="" textlink="">
      <xdr:nvSpPr>
        <xdr:cNvPr id="758" name="フローチャート: 判断 757"/>
        <xdr:cNvSpPr/>
      </xdr:nvSpPr>
      <xdr:spPr>
        <a:xfrm>
          <a:off x="19494500" y="6598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30243</xdr:rowOff>
    </xdr:from>
    <xdr:ext cx="378565" cy="259045"/>
    <xdr:sp macro="" textlink="">
      <xdr:nvSpPr>
        <xdr:cNvPr id="759" name="テキスト ボックス 758"/>
        <xdr:cNvSpPr txBox="1"/>
      </xdr:nvSpPr>
      <xdr:spPr>
        <a:xfrm>
          <a:off x="19356017" y="63738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32512</xdr:rowOff>
    </xdr:from>
    <xdr:to>
      <xdr:col>98</xdr:col>
      <xdr:colOff>38100</xdr:colOff>
      <xdr:row>38</xdr:row>
      <xdr:rowOff>134112</xdr:rowOff>
    </xdr:to>
    <xdr:sp macro="" textlink="">
      <xdr:nvSpPr>
        <xdr:cNvPr id="760" name="フローチャート: 判断 759"/>
        <xdr:cNvSpPr/>
      </xdr:nvSpPr>
      <xdr:spPr>
        <a:xfrm>
          <a:off x="18605500" y="6547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150639</xdr:rowOff>
    </xdr:from>
    <xdr:ext cx="378565" cy="259045"/>
    <xdr:sp macro="" textlink="">
      <xdr:nvSpPr>
        <xdr:cNvPr id="761" name="テキスト ボックス 760"/>
        <xdr:cNvSpPr txBox="1"/>
      </xdr:nvSpPr>
      <xdr:spPr>
        <a:xfrm>
          <a:off x="18467017" y="63228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7" name="楕円 766"/>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113809</xdr:rowOff>
    </xdr:from>
    <xdr:ext cx="249299" cy="259045"/>
    <xdr:sp macro="" textlink="">
      <xdr:nvSpPr>
        <xdr:cNvPr id="768" name="諸支出金該当値テキスト"/>
        <xdr:cNvSpPr txBox="1"/>
      </xdr:nvSpPr>
      <xdr:spPr>
        <a:xfrm>
          <a:off x="22212300" y="66289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9" name="楕円 768"/>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0" name="テキスト ボックス 769"/>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1" name="楕円 770"/>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2" name="テキスト ボックス 771"/>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3" name="楕円 772"/>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4" name="テキスト ボックス 773"/>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5" name="楕円 774"/>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6" name="テキスト ボックス 775"/>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・総務費は、住民一人当たり</a:t>
          </a:r>
          <a:r>
            <a:rPr kumimoji="1" lang="en-US" altLang="ja-JP" sz="1300">
              <a:latin typeface="ＭＳ Ｐゴシック" panose="020B0600070205080204" pitchFamily="50" charset="-128"/>
              <a:ea typeface="ＭＳ Ｐゴシック" panose="020B0600070205080204" pitchFamily="50" charset="-128"/>
            </a:rPr>
            <a:t>105,758</a:t>
          </a:r>
          <a:r>
            <a:rPr kumimoji="1" lang="ja-JP" altLang="en-US" sz="1300">
              <a:latin typeface="ＭＳ Ｐゴシック" panose="020B0600070205080204" pitchFamily="50" charset="-128"/>
              <a:ea typeface="ＭＳ Ｐゴシック" panose="020B0600070205080204" pitchFamily="50" charset="-128"/>
            </a:rPr>
            <a:t>円で、前年度比</a:t>
          </a:r>
          <a:r>
            <a:rPr kumimoji="1" lang="en-US" altLang="ja-JP" sz="1300">
              <a:latin typeface="ＭＳ Ｐゴシック" panose="020B0600070205080204" pitchFamily="50" charset="-128"/>
              <a:ea typeface="ＭＳ Ｐゴシック" panose="020B0600070205080204" pitchFamily="50" charset="-128"/>
            </a:rPr>
            <a:t>32,020</a:t>
          </a:r>
          <a:r>
            <a:rPr kumimoji="1" lang="ja-JP" altLang="en-US" sz="1300">
              <a:latin typeface="ＭＳ Ｐゴシック" panose="020B0600070205080204" pitchFamily="50" charset="-128"/>
              <a:ea typeface="ＭＳ Ｐゴシック" panose="020B0600070205080204" pitchFamily="50" charset="-128"/>
            </a:rPr>
            <a:t>円増加している。ふるさと応援寄附基金積立金等の増が主な要因である。</a:t>
          </a:r>
        </a:p>
        <a:p>
          <a:r>
            <a:rPr kumimoji="1" lang="ja-JP" altLang="en-US" sz="1300">
              <a:latin typeface="ＭＳ Ｐゴシック" panose="020B0600070205080204" pitchFamily="50" charset="-128"/>
              <a:ea typeface="ＭＳ Ｐゴシック" panose="020B0600070205080204" pitchFamily="50" charset="-128"/>
            </a:rPr>
            <a:t>・民生費は、住民一人当たり</a:t>
          </a:r>
          <a:r>
            <a:rPr kumimoji="1" lang="en-US" altLang="ja-JP" sz="1300">
              <a:latin typeface="ＭＳ Ｐゴシック" panose="020B0600070205080204" pitchFamily="50" charset="-128"/>
              <a:ea typeface="ＭＳ Ｐゴシック" panose="020B0600070205080204" pitchFamily="50" charset="-128"/>
            </a:rPr>
            <a:t>173,227</a:t>
          </a:r>
          <a:r>
            <a:rPr kumimoji="1" lang="ja-JP" altLang="en-US" sz="1300">
              <a:latin typeface="ＭＳ Ｐゴシック" panose="020B0600070205080204" pitchFamily="50" charset="-128"/>
              <a:ea typeface="ＭＳ Ｐゴシック" panose="020B0600070205080204" pitchFamily="50" charset="-128"/>
            </a:rPr>
            <a:t>円で、前年度比</a:t>
          </a:r>
          <a:r>
            <a:rPr kumimoji="1" lang="en-US" altLang="ja-JP" sz="1300">
              <a:latin typeface="ＭＳ Ｐゴシック" panose="020B0600070205080204" pitchFamily="50" charset="-128"/>
              <a:ea typeface="ＭＳ Ｐゴシック" panose="020B0600070205080204" pitchFamily="50" charset="-128"/>
            </a:rPr>
            <a:t>8,670</a:t>
          </a:r>
          <a:r>
            <a:rPr kumimoji="1" lang="ja-JP" altLang="en-US" sz="1300">
              <a:latin typeface="ＭＳ Ｐゴシック" panose="020B0600070205080204" pitchFamily="50" charset="-128"/>
              <a:ea typeface="ＭＳ Ｐゴシック" panose="020B0600070205080204" pitchFamily="50" charset="-128"/>
            </a:rPr>
            <a:t>円減少している。新型コロナ対策に係る臨時給付金の減が主な要因であるが、今後、国保や介護保険特別会計への繰出金をはじめ、子育て支援や医療扶助など増加傾向は続くと見込まれる。</a:t>
          </a:r>
        </a:p>
        <a:p>
          <a:r>
            <a:rPr kumimoji="1" lang="ja-JP" altLang="en-US" sz="1300">
              <a:latin typeface="ＭＳ Ｐゴシック" panose="020B0600070205080204" pitchFamily="50" charset="-128"/>
              <a:ea typeface="ＭＳ Ｐゴシック" panose="020B0600070205080204" pitchFamily="50" charset="-128"/>
            </a:rPr>
            <a:t>・衛生費は、住民一人当たり</a:t>
          </a:r>
          <a:r>
            <a:rPr kumimoji="1" lang="en-US" altLang="ja-JP" sz="1300">
              <a:latin typeface="ＭＳ Ｐゴシック" panose="020B0600070205080204" pitchFamily="50" charset="-128"/>
              <a:ea typeface="ＭＳ Ｐゴシック" panose="020B0600070205080204" pitchFamily="50" charset="-128"/>
            </a:rPr>
            <a:t>56,522</a:t>
          </a:r>
          <a:r>
            <a:rPr kumimoji="1" lang="ja-JP" altLang="en-US" sz="1300">
              <a:latin typeface="ＭＳ Ｐゴシック" panose="020B0600070205080204" pitchFamily="50" charset="-128"/>
              <a:ea typeface="ＭＳ Ｐゴシック" panose="020B0600070205080204" pitchFamily="50" charset="-128"/>
            </a:rPr>
            <a:t>円で、前年度比</a:t>
          </a:r>
          <a:r>
            <a:rPr kumimoji="1" lang="en-US" altLang="ja-JP" sz="1300">
              <a:latin typeface="ＭＳ Ｐゴシック" panose="020B0600070205080204" pitchFamily="50" charset="-128"/>
              <a:ea typeface="ＭＳ Ｐゴシック" panose="020B0600070205080204" pitchFamily="50" charset="-128"/>
            </a:rPr>
            <a:t>19,209</a:t>
          </a:r>
          <a:r>
            <a:rPr kumimoji="1" lang="ja-JP" altLang="en-US" sz="1300">
              <a:latin typeface="ＭＳ Ｐゴシック" panose="020B0600070205080204" pitchFamily="50" charset="-128"/>
              <a:ea typeface="ＭＳ Ｐゴシック" panose="020B0600070205080204" pitchFamily="50" charset="-128"/>
            </a:rPr>
            <a:t>円増加している。汚泥再生処理センター建設工事費の増が主な要因である。</a:t>
          </a:r>
        </a:p>
        <a:p>
          <a:r>
            <a:rPr kumimoji="1" lang="ja-JP" altLang="en-US" sz="1300">
              <a:latin typeface="ＭＳ Ｐゴシック" panose="020B0600070205080204" pitchFamily="50" charset="-128"/>
              <a:ea typeface="ＭＳ Ｐゴシック" panose="020B0600070205080204" pitchFamily="50" charset="-128"/>
            </a:rPr>
            <a:t>・消防費は、住民一人当たり</a:t>
          </a:r>
          <a:r>
            <a:rPr kumimoji="1" lang="en-US" altLang="ja-JP" sz="1300">
              <a:latin typeface="ＭＳ Ｐゴシック" panose="020B0600070205080204" pitchFamily="50" charset="-128"/>
              <a:ea typeface="ＭＳ Ｐゴシック" panose="020B0600070205080204" pitchFamily="50" charset="-128"/>
            </a:rPr>
            <a:t>12,903</a:t>
          </a:r>
          <a:r>
            <a:rPr kumimoji="1" lang="ja-JP" altLang="en-US" sz="1300">
              <a:latin typeface="ＭＳ Ｐゴシック" panose="020B0600070205080204" pitchFamily="50" charset="-128"/>
              <a:ea typeface="ＭＳ Ｐゴシック" panose="020B0600070205080204" pitchFamily="50" charset="-128"/>
            </a:rPr>
            <a:t>円で、前年度比</a:t>
          </a:r>
          <a:r>
            <a:rPr kumimoji="1" lang="en-US" altLang="ja-JP" sz="1300">
              <a:latin typeface="ＭＳ Ｐゴシック" panose="020B0600070205080204" pitchFamily="50" charset="-128"/>
              <a:ea typeface="ＭＳ Ｐゴシック" panose="020B0600070205080204" pitchFamily="50" charset="-128"/>
            </a:rPr>
            <a:t>55</a:t>
          </a:r>
          <a:r>
            <a:rPr kumimoji="1" lang="ja-JP" altLang="en-US" sz="1300">
              <a:latin typeface="ＭＳ Ｐゴシック" panose="020B0600070205080204" pitchFamily="50" charset="-128"/>
              <a:ea typeface="ＭＳ Ｐゴシック" panose="020B0600070205080204" pitchFamily="50" charset="-128"/>
            </a:rPr>
            <a:t>円減少している。避難所用パーテーション購入費の減が主な要因である。</a:t>
          </a:r>
        </a:p>
        <a:p>
          <a:r>
            <a:rPr kumimoji="1" lang="ja-JP" altLang="en-US" sz="1300">
              <a:latin typeface="ＭＳ Ｐゴシック" panose="020B0600070205080204" pitchFamily="50" charset="-128"/>
              <a:ea typeface="ＭＳ Ｐゴシック" panose="020B0600070205080204" pitchFamily="50" charset="-128"/>
            </a:rPr>
            <a:t>・教育費は、住民一人当たり</a:t>
          </a:r>
          <a:r>
            <a:rPr kumimoji="1" lang="en-US" altLang="ja-JP" sz="1300">
              <a:latin typeface="ＭＳ Ｐゴシック" panose="020B0600070205080204" pitchFamily="50" charset="-128"/>
              <a:ea typeface="ＭＳ Ｐゴシック" panose="020B0600070205080204" pitchFamily="50" charset="-128"/>
            </a:rPr>
            <a:t>55,319</a:t>
          </a:r>
          <a:r>
            <a:rPr kumimoji="1" lang="ja-JP" altLang="en-US" sz="1300">
              <a:latin typeface="ＭＳ Ｐゴシック" panose="020B0600070205080204" pitchFamily="50" charset="-128"/>
              <a:ea typeface="ＭＳ Ｐゴシック" panose="020B0600070205080204" pitchFamily="50" charset="-128"/>
            </a:rPr>
            <a:t>円で、前年度比</a:t>
          </a:r>
          <a:r>
            <a:rPr kumimoji="1" lang="en-US" altLang="ja-JP" sz="1300">
              <a:latin typeface="ＭＳ Ｐゴシック" panose="020B0600070205080204" pitchFamily="50" charset="-128"/>
              <a:ea typeface="ＭＳ Ｐゴシック" panose="020B0600070205080204" pitchFamily="50" charset="-128"/>
            </a:rPr>
            <a:t>7,900</a:t>
          </a:r>
          <a:r>
            <a:rPr kumimoji="1" lang="ja-JP" altLang="en-US" sz="1300">
              <a:latin typeface="ＭＳ Ｐゴシック" panose="020B0600070205080204" pitchFamily="50" charset="-128"/>
              <a:ea typeface="ＭＳ Ｐゴシック" panose="020B0600070205080204" pitchFamily="50" charset="-128"/>
            </a:rPr>
            <a:t>円増加している。これは、千鳥小学校・古賀中学校トイレ改修工事費の増が主な要因である。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福岡県古賀市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実質単年度収支は平成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はふるさと応援寄附金の急増に伴い、ふるさと応援寄附基金への積立金や寄附に係る経費が急増したため、財政調整基金を多く取崩したことから赤字となったが、令和元年度以降は地方債の繰上償還や、財政調整基金の積立額が取崩額を上回ったことで黒字化している。令和</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年度は公共施設等総合管理基金、減債基金の積立額の増により赤字となった。</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福岡県古賀市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令和元年度に公営企業会計へ移行した下水道事業会計は、平成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年度以前から赤字補填的な繰出により運営してきており、令和元年度以降も赤字補填的な追加繰出を行った結果黒字となっている。平成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年度に料金設定の見直しを行っているが、今後も健全な財政運営となるよう料金設定の見直しを含めた抜本的な改善を図る必要がある。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591" t="s">
        <v>82</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75" thickBot="1" x14ac:dyDescent="0.2">
      <c r="B2" s="182" t="s">
        <v>83</v>
      </c>
      <c r="C2" s="182"/>
      <c r="D2" s="183"/>
    </row>
    <row r="3" spans="1:119" ht="18.75" customHeight="1" thickBot="1" x14ac:dyDescent="0.2">
      <c r="A3" s="181"/>
      <c r="B3" s="592" t="s">
        <v>84</v>
      </c>
      <c r="C3" s="593"/>
      <c r="D3" s="593"/>
      <c r="E3" s="594"/>
      <c r="F3" s="594"/>
      <c r="G3" s="594"/>
      <c r="H3" s="594"/>
      <c r="I3" s="594"/>
      <c r="J3" s="594"/>
      <c r="K3" s="594"/>
      <c r="L3" s="594" t="s">
        <v>85</v>
      </c>
      <c r="M3" s="594"/>
      <c r="N3" s="594"/>
      <c r="O3" s="594"/>
      <c r="P3" s="594"/>
      <c r="Q3" s="594"/>
      <c r="R3" s="597"/>
      <c r="S3" s="597"/>
      <c r="T3" s="597"/>
      <c r="U3" s="597"/>
      <c r="V3" s="598"/>
      <c r="W3" s="488" t="s">
        <v>86</v>
      </c>
      <c r="X3" s="489"/>
      <c r="Y3" s="489"/>
      <c r="Z3" s="489"/>
      <c r="AA3" s="489"/>
      <c r="AB3" s="593"/>
      <c r="AC3" s="597" t="s">
        <v>87</v>
      </c>
      <c r="AD3" s="489"/>
      <c r="AE3" s="489"/>
      <c r="AF3" s="489"/>
      <c r="AG3" s="489"/>
      <c r="AH3" s="489"/>
      <c r="AI3" s="489"/>
      <c r="AJ3" s="489"/>
      <c r="AK3" s="489"/>
      <c r="AL3" s="559"/>
      <c r="AM3" s="488" t="s">
        <v>88</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89</v>
      </c>
      <c r="BO3" s="489"/>
      <c r="BP3" s="489"/>
      <c r="BQ3" s="489"/>
      <c r="BR3" s="489"/>
      <c r="BS3" s="489"/>
      <c r="BT3" s="489"/>
      <c r="BU3" s="559"/>
      <c r="BV3" s="488" t="s">
        <v>90</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91</v>
      </c>
      <c r="CU3" s="489"/>
      <c r="CV3" s="489"/>
      <c r="CW3" s="489"/>
      <c r="CX3" s="489"/>
      <c r="CY3" s="489"/>
      <c r="CZ3" s="489"/>
      <c r="DA3" s="559"/>
      <c r="DB3" s="488" t="s">
        <v>92</v>
      </c>
      <c r="DC3" s="489"/>
      <c r="DD3" s="489"/>
      <c r="DE3" s="489"/>
      <c r="DF3" s="489"/>
      <c r="DG3" s="489"/>
      <c r="DH3" s="489"/>
      <c r="DI3" s="559"/>
    </row>
    <row r="4" spans="1:119" ht="18.75" customHeight="1" x14ac:dyDescent="0.15">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0"/>
      <c r="AN4" s="408"/>
      <c r="AO4" s="408"/>
      <c r="AP4" s="408"/>
      <c r="AQ4" s="408"/>
      <c r="AR4" s="408"/>
      <c r="AS4" s="408"/>
      <c r="AT4" s="408"/>
      <c r="AU4" s="408"/>
      <c r="AV4" s="408"/>
      <c r="AW4" s="408"/>
      <c r="AX4" s="600"/>
      <c r="AY4" s="445" t="s">
        <v>93</v>
      </c>
      <c r="AZ4" s="446"/>
      <c r="BA4" s="446"/>
      <c r="BB4" s="446"/>
      <c r="BC4" s="446"/>
      <c r="BD4" s="446"/>
      <c r="BE4" s="446"/>
      <c r="BF4" s="446"/>
      <c r="BG4" s="446"/>
      <c r="BH4" s="446"/>
      <c r="BI4" s="446"/>
      <c r="BJ4" s="446"/>
      <c r="BK4" s="446"/>
      <c r="BL4" s="446"/>
      <c r="BM4" s="447"/>
      <c r="BN4" s="448">
        <v>29722882</v>
      </c>
      <c r="BO4" s="449"/>
      <c r="BP4" s="449"/>
      <c r="BQ4" s="449"/>
      <c r="BR4" s="449"/>
      <c r="BS4" s="449"/>
      <c r="BT4" s="449"/>
      <c r="BU4" s="450"/>
      <c r="BV4" s="448">
        <v>27390338</v>
      </c>
      <c r="BW4" s="449"/>
      <c r="BX4" s="449"/>
      <c r="BY4" s="449"/>
      <c r="BZ4" s="449"/>
      <c r="CA4" s="449"/>
      <c r="CB4" s="449"/>
      <c r="CC4" s="450"/>
      <c r="CD4" s="585" t="s">
        <v>94</v>
      </c>
      <c r="CE4" s="586"/>
      <c r="CF4" s="586"/>
      <c r="CG4" s="586"/>
      <c r="CH4" s="586"/>
      <c r="CI4" s="586"/>
      <c r="CJ4" s="586"/>
      <c r="CK4" s="586"/>
      <c r="CL4" s="586"/>
      <c r="CM4" s="586"/>
      <c r="CN4" s="586"/>
      <c r="CO4" s="586"/>
      <c r="CP4" s="586"/>
      <c r="CQ4" s="586"/>
      <c r="CR4" s="586"/>
      <c r="CS4" s="587"/>
      <c r="CT4" s="588">
        <v>11</v>
      </c>
      <c r="CU4" s="589"/>
      <c r="CV4" s="589"/>
      <c r="CW4" s="589"/>
      <c r="CX4" s="589"/>
      <c r="CY4" s="589"/>
      <c r="CZ4" s="589"/>
      <c r="DA4" s="590"/>
      <c r="DB4" s="588">
        <v>16</v>
      </c>
      <c r="DC4" s="589"/>
      <c r="DD4" s="589"/>
      <c r="DE4" s="589"/>
      <c r="DF4" s="589"/>
      <c r="DG4" s="589"/>
      <c r="DH4" s="589"/>
      <c r="DI4" s="590"/>
    </row>
    <row r="5" spans="1:119" ht="18.75" customHeight="1" x14ac:dyDescent="0.15">
      <c r="A5" s="181"/>
      <c r="B5" s="595"/>
      <c r="C5" s="409"/>
      <c r="D5" s="409"/>
      <c r="E5" s="596"/>
      <c r="F5" s="596"/>
      <c r="G5" s="596"/>
      <c r="H5" s="596"/>
      <c r="I5" s="596"/>
      <c r="J5" s="596"/>
      <c r="K5" s="596"/>
      <c r="L5" s="596"/>
      <c r="M5" s="596"/>
      <c r="N5" s="596"/>
      <c r="O5" s="596"/>
      <c r="P5" s="596"/>
      <c r="Q5" s="596"/>
      <c r="R5" s="407"/>
      <c r="S5" s="407"/>
      <c r="T5" s="407"/>
      <c r="U5" s="407"/>
      <c r="V5" s="599"/>
      <c r="W5" s="510"/>
      <c r="X5" s="408"/>
      <c r="Y5" s="408"/>
      <c r="Z5" s="408"/>
      <c r="AA5" s="408"/>
      <c r="AB5" s="409"/>
      <c r="AC5" s="407"/>
      <c r="AD5" s="408"/>
      <c r="AE5" s="408"/>
      <c r="AF5" s="408"/>
      <c r="AG5" s="408"/>
      <c r="AH5" s="408"/>
      <c r="AI5" s="408"/>
      <c r="AJ5" s="408"/>
      <c r="AK5" s="408"/>
      <c r="AL5" s="600"/>
      <c r="AM5" s="476" t="s">
        <v>95</v>
      </c>
      <c r="AN5" s="376"/>
      <c r="AO5" s="376"/>
      <c r="AP5" s="376"/>
      <c r="AQ5" s="376"/>
      <c r="AR5" s="376"/>
      <c r="AS5" s="376"/>
      <c r="AT5" s="377"/>
      <c r="AU5" s="477" t="s">
        <v>96</v>
      </c>
      <c r="AV5" s="478"/>
      <c r="AW5" s="478"/>
      <c r="AX5" s="478"/>
      <c r="AY5" s="433" t="s">
        <v>97</v>
      </c>
      <c r="AZ5" s="434"/>
      <c r="BA5" s="434"/>
      <c r="BB5" s="434"/>
      <c r="BC5" s="434"/>
      <c r="BD5" s="434"/>
      <c r="BE5" s="434"/>
      <c r="BF5" s="434"/>
      <c r="BG5" s="434"/>
      <c r="BH5" s="434"/>
      <c r="BI5" s="434"/>
      <c r="BJ5" s="434"/>
      <c r="BK5" s="434"/>
      <c r="BL5" s="434"/>
      <c r="BM5" s="435"/>
      <c r="BN5" s="419">
        <v>28132855</v>
      </c>
      <c r="BO5" s="420"/>
      <c r="BP5" s="420"/>
      <c r="BQ5" s="420"/>
      <c r="BR5" s="420"/>
      <c r="BS5" s="420"/>
      <c r="BT5" s="420"/>
      <c r="BU5" s="421"/>
      <c r="BV5" s="419">
        <v>25185265</v>
      </c>
      <c r="BW5" s="420"/>
      <c r="BX5" s="420"/>
      <c r="BY5" s="420"/>
      <c r="BZ5" s="420"/>
      <c r="CA5" s="420"/>
      <c r="CB5" s="420"/>
      <c r="CC5" s="421"/>
      <c r="CD5" s="459" t="s">
        <v>98</v>
      </c>
      <c r="CE5" s="379"/>
      <c r="CF5" s="379"/>
      <c r="CG5" s="379"/>
      <c r="CH5" s="379"/>
      <c r="CI5" s="379"/>
      <c r="CJ5" s="379"/>
      <c r="CK5" s="379"/>
      <c r="CL5" s="379"/>
      <c r="CM5" s="379"/>
      <c r="CN5" s="379"/>
      <c r="CO5" s="379"/>
      <c r="CP5" s="379"/>
      <c r="CQ5" s="379"/>
      <c r="CR5" s="379"/>
      <c r="CS5" s="460"/>
      <c r="CT5" s="416">
        <v>88.3</v>
      </c>
      <c r="CU5" s="417"/>
      <c r="CV5" s="417"/>
      <c r="CW5" s="417"/>
      <c r="CX5" s="417"/>
      <c r="CY5" s="417"/>
      <c r="CZ5" s="417"/>
      <c r="DA5" s="418"/>
      <c r="DB5" s="416">
        <v>84.3</v>
      </c>
      <c r="DC5" s="417"/>
      <c r="DD5" s="417"/>
      <c r="DE5" s="417"/>
      <c r="DF5" s="417"/>
      <c r="DG5" s="417"/>
      <c r="DH5" s="417"/>
      <c r="DI5" s="418"/>
    </row>
    <row r="6" spans="1:119" ht="18.75" customHeight="1" x14ac:dyDescent="0.15">
      <c r="A6" s="181"/>
      <c r="B6" s="565" t="s">
        <v>99</v>
      </c>
      <c r="C6" s="406"/>
      <c r="D6" s="406"/>
      <c r="E6" s="566"/>
      <c r="F6" s="566"/>
      <c r="G6" s="566"/>
      <c r="H6" s="566"/>
      <c r="I6" s="566"/>
      <c r="J6" s="566"/>
      <c r="K6" s="566"/>
      <c r="L6" s="566" t="s">
        <v>100</v>
      </c>
      <c r="M6" s="566"/>
      <c r="N6" s="566"/>
      <c r="O6" s="566"/>
      <c r="P6" s="566"/>
      <c r="Q6" s="566"/>
      <c r="R6" s="404"/>
      <c r="S6" s="404"/>
      <c r="T6" s="404"/>
      <c r="U6" s="404"/>
      <c r="V6" s="572"/>
      <c r="W6" s="509" t="s">
        <v>101</v>
      </c>
      <c r="X6" s="405"/>
      <c r="Y6" s="405"/>
      <c r="Z6" s="405"/>
      <c r="AA6" s="405"/>
      <c r="AB6" s="406"/>
      <c r="AC6" s="577" t="s">
        <v>102</v>
      </c>
      <c r="AD6" s="578"/>
      <c r="AE6" s="578"/>
      <c r="AF6" s="578"/>
      <c r="AG6" s="578"/>
      <c r="AH6" s="578"/>
      <c r="AI6" s="578"/>
      <c r="AJ6" s="578"/>
      <c r="AK6" s="578"/>
      <c r="AL6" s="579"/>
      <c r="AM6" s="476" t="s">
        <v>103</v>
      </c>
      <c r="AN6" s="376"/>
      <c r="AO6" s="376"/>
      <c r="AP6" s="376"/>
      <c r="AQ6" s="376"/>
      <c r="AR6" s="376"/>
      <c r="AS6" s="376"/>
      <c r="AT6" s="377"/>
      <c r="AU6" s="477" t="s">
        <v>96</v>
      </c>
      <c r="AV6" s="478"/>
      <c r="AW6" s="478"/>
      <c r="AX6" s="478"/>
      <c r="AY6" s="433" t="s">
        <v>104</v>
      </c>
      <c r="AZ6" s="434"/>
      <c r="BA6" s="434"/>
      <c r="BB6" s="434"/>
      <c r="BC6" s="434"/>
      <c r="BD6" s="434"/>
      <c r="BE6" s="434"/>
      <c r="BF6" s="434"/>
      <c r="BG6" s="434"/>
      <c r="BH6" s="434"/>
      <c r="BI6" s="434"/>
      <c r="BJ6" s="434"/>
      <c r="BK6" s="434"/>
      <c r="BL6" s="434"/>
      <c r="BM6" s="435"/>
      <c r="BN6" s="419">
        <v>1590027</v>
      </c>
      <c r="BO6" s="420"/>
      <c r="BP6" s="420"/>
      <c r="BQ6" s="420"/>
      <c r="BR6" s="420"/>
      <c r="BS6" s="420"/>
      <c r="BT6" s="420"/>
      <c r="BU6" s="421"/>
      <c r="BV6" s="419">
        <v>2205073</v>
      </c>
      <c r="BW6" s="420"/>
      <c r="BX6" s="420"/>
      <c r="BY6" s="420"/>
      <c r="BZ6" s="420"/>
      <c r="CA6" s="420"/>
      <c r="CB6" s="420"/>
      <c r="CC6" s="421"/>
      <c r="CD6" s="459" t="s">
        <v>105</v>
      </c>
      <c r="CE6" s="379"/>
      <c r="CF6" s="379"/>
      <c r="CG6" s="379"/>
      <c r="CH6" s="379"/>
      <c r="CI6" s="379"/>
      <c r="CJ6" s="379"/>
      <c r="CK6" s="379"/>
      <c r="CL6" s="379"/>
      <c r="CM6" s="379"/>
      <c r="CN6" s="379"/>
      <c r="CO6" s="379"/>
      <c r="CP6" s="379"/>
      <c r="CQ6" s="379"/>
      <c r="CR6" s="379"/>
      <c r="CS6" s="460"/>
      <c r="CT6" s="562">
        <v>90.2</v>
      </c>
      <c r="CU6" s="563"/>
      <c r="CV6" s="563"/>
      <c r="CW6" s="563"/>
      <c r="CX6" s="563"/>
      <c r="CY6" s="563"/>
      <c r="CZ6" s="563"/>
      <c r="DA6" s="564"/>
      <c r="DB6" s="562">
        <v>91</v>
      </c>
      <c r="DC6" s="563"/>
      <c r="DD6" s="563"/>
      <c r="DE6" s="563"/>
      <c r="DF6" s="563"/>
      <c r="DG6" s="563"/>
      <c r="DH6" s="563"/>
      <c r="DI6" s="564"/>
    </row>
    <row r="7" spans="1:119" ht="18.75" customHeight="1" x14ac:dyDescent="0.15">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6" t="s">
        <v>106</v>
      </c>
      <c r="AN7" s="376"/>
      <c r="AO7" s="376"/>
      <c r="AP7" s="376"/>
      <c r="AQ7" s="376"/>
      <c r="AR7" s="376"/>
      <c r="AS7" s="376"/>
      <c r="AT7" s="377"/>
      <c r="AU7" s="477" t="s">
        <v>107</v>
      </c>
      <c r="AV7" s="478"/>
      <c r="AW7" s="478"/>
      <c r="AX7" s="478"/>
      <c r="AY7" s="433" t="s">
        <v>108</v>
      </c>
      <c r="AZ7" s="434"/>
      <c r="BA7" s="434"/>
      <c r="BB7" s="434"/>
      <c r="BC7" s="434"/>
      <c r="BD7" s="434"/>
      <c r="BE7" s="434"/>
      <c r="BF7" s="434"/>
      <c r="BG7" s="434"/>
      <c r="BH7" s="434"/>
      <c r="BI7" s="434"/>
      <c r="BJ7" s="434"/>
      <c r="BK7" s="434"/>
      <c r="BL7" s="434"/>
      <c r="BM7" s="435"/>
      <c r="BN7" s="419">
        <v>167335</v>
      </c>
      <c r="BO7" s="420"/>
      <c r="BP7" s="420"/>
      <c r="BQ7" s="420"/>
      <c r="BR7" s="420"/>
      <c r="BS7" s="420"/>
      <c r="BT7" s="420"/>
      <c r="BU7" s="421"/>
      <c r="BV7" s="419">
        <v>92969</v>
      </c>
      <c r="BW7" s="420"/>
      <c r="BX7" s="420"/>
      <c r="BY7" s="420"/>
      <c r="BZ7" s="420"/>
      <c r="CA7" s="420"/>
      <c r="CB7" s="420"/>
      <c r="CC7" s="421"/>
      <c r="CD7" s="459" t="s">
        <v>109</v>
      </c>
      <c r="CE7" s="379"/>
      <c r="CF7" s="379"/>
      <c r="CG7" s="379"/>
      <c r="CH7" s="379"/>
      <c r="CI7" s="379"/>
      <c r="CJ7" s="379"/>
      <c r="CK7" s="379"/>
      <c r="CL7" s="379"/>
      <c r="CM7" s="379"/>
      <c r="CN7" s="379"/>
      <c r="CO7" s="379"/>
      <c r="CP7" s="379"/>
      <c r="CQ7" s="379"/>
      <c r="CR7" s="379"/>
      <c r="CS7" s="460"/>
      <c r="CT7" s="419">
        <v>12957197</v>
      </c>
      <c r="CU7" s="420"/>
      <c r="CV7" s="420"/>
      <c r="CW7" s="420"/>
      <c r="CX7" s="420"/>
      <c r="CY7" s="420"/>
      <c r="CZ7" s="420"/>
      <c r="DA7" s="421"/>
      <c r="DB7" s="419">
        <v>13226084</v>
      </c>
      <c r="DC7" s="420"/>
      <c r="DD7" s="420"/>
      <c r="DE7" s="420"/>
      <c r="DF7" s="420"/>
      <c r="DG7" s="420"/>
      <c r="DH7" s="420"/>
      <c r="DI7" s="421"/>
    </row>
    <row r="8" spans="1:119" ht="18.75" customHeight="1" thickBot="1" x14ac:dyDescent="0.2">
      <c r="A8" s="181"/>
      <c r="B8" s="570"/>
      <c r="C8" s="515"/>
      <c r="D8" s="515"/>
      <c r="E8" s="571"/>
      <c r="F8" s="571"/>
      <c r="G8" s="571"/>
      <c r="H8" s="571"/>
      <c r="I8" s="571"/>
      <c r="J8" s="571"/>
      <c r="K8" s="571"/>
      <c r="L8" s="571"/>
      <c r="M8" s="571"/>
      <c r="N8" s="571"/>
      <c r="O8" s="571"/>
      <c r="P8" s="571"/>
      <c r="Q8" s="571"/>
      <c r="R8" s="575"/>
      <c r="S8" s="575"/>
      <c r="T8" s="575"/>
      <c r="U8" s="575"/>
      <c r="V8" s="576"/>
      <c r="W8" s="490"/>
      <c r="X8" s="491"/>
      <c r="Y8" s="491"/>
      <c r="Z8" s="491"/>
      <c r="AA8" s="491"/>
      <c r="AB8" s="515"/>
      <c r="AC8" s="582"/>
      <c r="AD8" s="583"/>
      <c r="AE8" s="583"/>
      <c r="AF8" s="583"/>
      <c r="AG8" s="583"/>
      <c r="AH8" s="583"/>
      <c r="AI8" s="583"/>
      <c r="AJ8" s="583"/>
      <c r="AK8" s="583"/>
      <c r="AL8" s="584"/>
      <c r="AM8" s="476" t="s">
        <v>110</v>
      </c>
      <c r="AN8" s="376"/>
      <c r="AO8" s="376"/>
      <c r="AP8" s="376"/>
      <c r="AQ8" s="376"/>
      <c r="AR8" s="376"/>
      <c r="AS8" s="376"/>
      <c r="AT8" s="377"/>
      <c r="AU8" s="477" t="s">
        <v>111</v>
      </c>
      <c r="AV8" s="478"/>
      <c r="AW8" s="478"/>
      <c r="AX8" s="478"/>
      <c r="AY8" s="433" t="s">
        <v>112</v>
      </c>
      <c r="AZ8" s="434"/>
      <c r="BA8" s="434"/>
      <c r="BB8" s="434"/>
      <c r="BC8" s="434"/>
      <c r="BD8" s="434"/>
      <c r="BE8" s="434"/>
      <c r="BF8" s="434"/>
      <c r="BG8" s="434"/>
      <c r="BH8" s="434"/>
      <c r="BI8" s="434"/>
      <c r="BJ8" s="434"/>
      <c r="BK8" s="434"/>
      <c r="BL8" s="434"/>
      <c r="BM8" s="435"/>
      <c r="BN8" s="419">
        <v>1422692</v>
      </c>
      <c r="BO8" s="420"/>
      <c r="BP8" s="420"/>
      <c r="BQ8" s="420"/>
      <c r="BR8" s="420"/>
      <c r="BS8" s="420"/>
      <c r="BT8" s="420"/>
      <c r="BU8" s="421"/>
      <c r="BV8" s="419">
        <v>2112104</v>
      </c>
      <c r="BW8" s="420"/>
      <c r="BX8" s="420"/>
      <c r="BY8" s="420"/>
      <c r="BZ8" s="420"/>
      <c r="CA8" s="420"/>
      <c r="CB8" s="420"/>
      <c r="CC8" s="421"/>
      <c r="CD8" s="459" t="s">
        <v>113</v>
      </c>
      <c r="CE8" s="379"/>
      <c r="CF8" s="379"/>
      <c r="CG8" s="379"/>
      <c r="CH8" s="379"/>
      <c r="CI8" s="379"/>
      <c r="CJ8" s="379"/>
      <c r="CK8" s="379"/>
      <c r="CL8" s="379"/>
      <c r="CM8" s="379"/>
      <c r="CN8" s="379"/>
      <c r="CO8" s="379"/>
      <c r="CP8" s="379"/>
      <c r="CQ8" s="379"/>
      <c r="CR8" s="379"/>
      <c r="CS8" s="460"/>
      <c r="CT8" s="522">
        <v>0.68</v>
      </c>
      <c r="CU8" s="523"/>
      <c r="CV8" s="523"/>
      <c r="CW8" s="523"/>
      <c r="CX8" s="523"/>
      <c r="CY8" s="523"/>
      <c r="CZ8" s="523"/>
      <c r="DA8" s="524"/>
      <c r="DB8" s="522">
        <v>0.69</v>
      </c>
      <c r="DC8" s="523"/>
      <c r="DD8" s="523"/>
      <c r="DE8" s="523"/>
      <c r="DF8" s="523"/>
      <c r="DG8" s="523"/>
      <c r="DH8" s="523"/>
      <c r="DI8" s="524"/>
    </row>
    <row r="9" spans="1:119" ht="18.75" customHeight="1" thickBot="1" x14ac:dyDescent="0.2">
      <c r="A9" s="181"/>
      <c r="B9" s="551" t="s">
        <v>114</v>
      </c>
      <c r="C9" s="552"/>
      <c r="D9" s="552"/>
      <c r="E9" s="552"/>
      <c r="F9" s="552"/>
      <c r="G9" s="552"/>
      <c r="H9" s="552"/>
      <c r="I9" s="552"/>
      <c r="J9" s="552"/>
      <c r="K9" s="470"/>
      <c r="L9" s="553" t="s">
        <v>115</v>
      </c>
      <c r="M9" s="554"/>
      <c r="N9" s="554"/>
      <c r="O9" s="554"/>
      <c r="P9" s="554"/>
      <c r="Q9" s="555"/>
      <c r="R9" s="556">
        <v>58786</v>
      </c>
      <c r="S9" s="557"/>
      <c r="T9" s="557"/>
      <c r="U9" s="557"/>
      <c r="V9" s="558"/>
      <c r="W9" s="488" t="s">
        <v>116</v>
      </c>
      <c r="X9" s="489"/>
      <c r="Y9" s="489"/>
      <c r="Z9" s="489"/>
      <c r="AA9" s="489"/>
      <c r="AB9" s="489"/>
      <c r="AC9" s="489"/>
      <c r="AD9" s="489"/>
      <c r="AE9" s="489"/>
      <c r="AF9" s="489"/>
      <c r="AG9" s="489"/>
      <c r="AH9" s="489"/>
      <c r="AI9" s="489"/>
      <c r="AJ9" s="489"/>
      <c r="AK9" s="489"/>
      <c r="AL9" s="559"/>
      <c r="AM9" s="476" t="s">
        <v>117</v>
      </c>
      <c r="AN9" s="376"/>
      <c r="AO9" s="376"/>
      <c r="AP9" s="376"/>
      <c r="AQ9" s="376"/>
      <c r="AR9" s="376"/>
      <c r="AS9" s="376"/>
      <c r="AT9" s="377"/>
      <c r="AU9" s="477" t="s">
        <v>118</v>
      </c>
      <c r="AV9" s="478"/>
      <c r="AW9" s="478"/>
      <c r="AX9" s="478"/>
      <c r="AY9" s="433" t="s">
        <v>119</v>
      </c>
      <c r="AZ9" s="434"/>
      <c r="BA9" s="434"/>
      <c r="BB9" s="434"/>
      <c r="BC9" s="434"/>
      <c r="BD9" s="434"/>
      <c r="BE9" s="434"/>
      <c r="BF9" s="434"/>
      <c r="BG9" s="434"/>
      <c r="BH9" s="434"/>
      <c r="BI9" s="434"/>
      <c r="BJ9" s="434"/>
      <c r="BK9" s="434"/>
      <c r="BL9" s="434"/>
      <c r="BM9" s="435"/>
      <c r="BN9" s="419">
        <v>-689412</v>
      </c>
      <c r="BO9" s="420"/>
      <c r="BP9" s="420"/>
      <c r="BQ9" s="420"/>
      <c r="BR9" s="420"/>
      <c r="BS9" s="420"/>
      <c r="BT9" s="420"/>
      <c r="BU9" s="421"/>
      <c r="BV9" s="419">
        <v>613440</v>
      </c>
      <c r="BW9" s="420"/>
      <c r="BX9" s="420"/>
      <c r="BY9" s="420"/>
      <c r="BZ9" s="420"/>
      <c r="CA9" s="420"/>
      <c r="CB9" s="420"/>
      <c r="CC9" s="421"/>
      <c r="CD9" s="459" t="s">
        <v>120</v>
      </c>
      <c r="CE9" s="379"/>
      <c r="CF9" s="379"/>
      <c r="CG9" s="379"/>
      <c r="CH9" s="379"/>
      <c r="CI9" s="379"/>
      <c r="CJ9" s="379"/>
      <c r="CK9" s="379"/>
      <c r="CL9" s="379"/>
      <c r="CM9" s="379"/>
      <c r="CN9" s="379"/>
      <c r="CO9" s="379"/>
      <c r="CP9" s="379"/>
      <c r="CQ9" s="379"/>
      <c r="CR9" s="379"/>
      <c r="CS9" s="460"/>
      <c r="CT9" s="416">
        <v>7.8</v>
      </c>
      <c r="CU9" s="417"/>
      <c r="CV9" s="417"/>
      <c r="CW9" s="417"/>
      <c r="CX9" s="417"/>
      <c r="CY9" s="417"/>
      <c r="CZ9" s="417"/>
      <c r="DA9" s="418"/>
      <c r="DB9" s="416">
        <v>7.5</v>
      </c>
      <c r="DC9" s="417"/>
      <c r="DD9" s="417"/>
      <c r="DE9" s="417"/>
      <c r="DF9" s="417"/>
      <c r="DG9" s="417"/>
      <c r="DH9" s="417"/>
      <c r="DI9" s="418"/>
    </row>
    <row r="10" spans="1:119" ht="18.75" customHeight="1" thickBot="1" x14ac:dyDescent="0.2">
      <c r="A10" s="181"/>
      <c r="B10" s="551"/>
      <c r="C10" s="552"/>
      <c r="D10" s="552"/>
      <c r="E10" s="552"/>
      <c r="F10" s="552"/>
      <c r="G10" s="552"/>
      <c r="H10" s="552"/>
      <c r="I10" s="552"/>
      <c r="J10" s="552"/>
      <c r="K10" s="470"/>
      <c r="L10" s="375" t="s">
        <v>121</v>
      </c>
      <c r="M10" s="376"/>
      <c r="N10" s="376"/>
      <c r="O10" s="376"/>
      <c r="P10" s="376"/>
      <c r="Q10" s="377"/>
      <c r="R10" s="372">
        <v>57959</v>
      </c>
      <c r="S10" s="373"/>
      <c r="T10" s="373"/>
      <c r="U10" s="373"/>
      <c r="V10" s="432"/>
      <c r="W10" s="560"/>
      <c r="X10" s="370"/>
      <c r="Y10" s="370"/>
      <c r="Z10" s="370"/>
      <c r="AA10" s="370"/>
      <c r="AB10" s="370"/>
      <c r="AC10" s="370"/>
      <c r="AD10" s="370"/>
      <c r="AE10" s="370"/>
      <c r="AF10" s="370"/>
      <c r="AG10" s="370"/>
      <c r="AH10" s="370"/>
      <c r="AI10" s="370"/>
      <c r="AJ10" s="370"/>
      <c r="AK10" s="370"/>
      <c r="AL10" s="561"/>
      <c r="AM10" s="476" t="s">
        <v>122</v>
      </c>
      <c r="AN10" s="376"/>
      <c r="AO10" s="376"/>
      <c r="AP10" s="376"/>
      <c r="AQ10" s="376"/>
      <c r="AR10" s="376"/>
      <c r="AS10" s="376"/>
      <c r="AT10" s="377"/>
      <c r="AU10" s="477" t="s">
        <v>123</v>
      </c>
      <c r="AV10" s="478"/>
      <c r="AW10" s="478"/>
      <c r="AX10" s="478"/>
      <c r="AY10" s="433" t="s">
        <v>124</v>
      </c>
      <c r="AZ10" s="434"/>
      <c r="BA10" s="434"/>
      <c r="BB10" s="434"/>
      <c r="BC10" s="434"/>
      <c r="BD10" s="434"/>
      <c r="BE10" s="434"/>
      <c r="BF10" s="434"/>
      <c r="BG10" s="434"/>
      <c r="BH10" s="434"/>
      <c r="BI10" s="434"/>
      <c r="BJ10" s="434"/>
      <c r="BK10" s="434"/>
      <c r="BL10" s="434"/>
      <c r="BM10" s="435"/>
      <c r="BN10" s="419">
        <v>1082309</v>
      </c>
      <c r="BO10" s="420"/>
      <c r="BP10" s="420"/>
      <c r="BQ10" s="420"/>
      <c r="BR10" s="420"/>
      <c r="BS10" s="420"/>
      <c r="BT10" s="420"/>
      <c r="BU10" s="421"/>
      <c r="BV10" s="419">
        <v>758636</v>
      </c>
      <c r="BW10" s="420"/>
      <c r="BX10" s="420"/>
      <c r="BY10" s="420"/>
      <c r="BZ10" s="420"/>
      <c r="CA10" s="420"/>
      <c r="CB10" s="420"/>
      <c r="CC10" s="421"/>
      <c r="CD10" s="184" t="s">
        <v>125</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551"/>
      <c r="C11" s="552"/>
      <c r="D11" s="552"/>
      <c r="E11" s="552"/>
      <c r="F11" s="552"/>
      <c r="G11" s="552"/>
      <c r="H11" s="552"/>
      <c r="I11" s="552"/>
      <c r="J11" s="552"/>
      <c r="K11" s="470"/>
      <c r="L11" s="380" t="s">
        <v>126</v>
      </c>
      <c r="M11" s="381"/>
      <c r="N11" s="381"/>
      <c r="O11" s="381"/>
      <c r="P11" s="381"/>
      <c r="Q11" s="382"/>
      <c r="R11" s="548" t="s">
        <v>127</v>
      </c>
      <c r="S11" s="549"/>
      <c r="T11" s="549"/>
      <c r="U11" s="549"/>
      <c r="V11" s="550"/>
      <c r="W11" s="560"/>
      <c r="X11" s="370"/>
      <c r="Y11" s="370"/>
      <c r="Z11" s="370"/>
      <c r="AA11" s="370"/>
      <c r="AB11" s="370"/>
      <c r="AC11" s="370"/>
      <c r="AD11" s="370"/>
      <c r="AE11" s="370"/>
      <c r="AF11" s="370"/>
      <c r="AG11" s="370"/>
      <c r="AH11" s="370"/>
      <c r="AI11" s="370"/>
      <c r="AJ11" s="370"/>
      <c r="AK11" s="370"/>
      <c r="AL11" s="561"/>
      <c r="AM11" s="476" t="s">
        <v>128</v>
      </c>
      <c r="AN11" s="376"/>
      <c r="AO11" s="376"/>
      <c r="AP11" s="376"/>
      <c r="AQ11" s="376"/>
      <c r="AR11" s="376"/>
      <c r="AS11" s="376"/>
      <c r="AT11" s="377"/>
      <c r="AU11" s="477" t="s">
        <v>129</v>
      </c>
      <c r="AV11" s="478"/>
      <c r="AW11" s="478"/>
      <c r="AX11" s="478"/>
      <c r="AY11" s="433" t="s">
        <v>130</v>
      </c>
      <c r="AZ11" s="434"/>
      <c r="BA11" s="434"/>
      <c r="BB11" s="434"/>
      <c r="BC11" s="434"/>
      <c r="BD11" s="434"/>
      <c r="BE11" s="434"/>
      <c r="BF11" s="434"/>
      <c r="BG11" s="434"/>
      <c r="BH11" s="434"/>
      <c r="BI11" s="434"/>
      <c r="BJ11" s="434"/>
      <c r="BK11" s="434"/>
      <c r="BL11" s="434"/>
      <c r="BM11" s="435"/>
      <c r="BN11" s="419">
        <v>0</v>
      </c>
      <c r="BO11" s="420"/>
      <c r="BP11" s="420"/>
      <c r="BQ11" s="420"/>
      <c r="BR11" s="420"/>
      <c r="BS11" s="420"/>
      <c r="BT11" s="420"/>
      <c r="BU11" s="421"/>
      <c r="BV11" s="419">
        <v>0</v>
      </c>
      <c r="BW11" s="420"/>
      <c r="BX11" s="420"/>
      <c r="BY11" s="420"/>
      <c r="BZ11" s="420"/>
      <c r="CA11" s="420"/>
      <c r="CB11" s="420"/>
      <c r="CC11" s="421"/>
      <c r="CD11" s="459" t="s">
        <v>131</v>
      </c>
      <c r="CE11" s="379"/>
      <c r="CF11" s="379"/>
      <c r="CG11" s="379"/>
      <c r="CH11" s="379"/>
      <c r="CI11" s="379"/>
      <c r="CJ11" s="379"/>
      <c r="CK11" s="379"/>
      <c r="CL11" s="379"/>
      <c r="CM11" s="379"/>
      <c r="CN11" s="379"/>
      <c r="CO11" s="379"/>
      <c r="CP11" s="379"/>
      <c r="CQ11" s="379"/>
      <c r="CR11" s="379"/>
      <c r="CS11" s="460"/>
      <c r="CT11" s="522" t="s">
        <v>132</v>
      </c>
      <c r="CU11" s="523"/>
      <c r="CV11" s="523"/>
      <c r="CW11" s="523"/>
      <c r="CX11" s="523"/>
      <c r="CY11" s="523"/>
      <c r="CZ11" s="523"/>
      <c r="DA11" s="524"/>
      <c r="DB11" s="522" t="s">
        <v>132</v>
      </c>
      <c r="DC11" s="523"/>
      <c r="DD11" s="523"/>
      <c r="DE11" s="523"/>
      <c r="DF11" s="523"/>
      <c r="DG11" s="523"/>
      <c r="DH11" s="523"/>
      <c r="DI11" s="524"/>
    </row>
    <row r="12" spans="1:119" ht="18.75" customHeight="1" x14ac:dyDescent="0.15">
      <c r="A12" s="181"/>
      <c r="B12" s="525" t="s">
        <v>133</v>
      </c>
      <c r="C12" s="526"/>
      <c r="D12" s="526"/>
      <c r="E12" s="526"/>
      <c r="F12" s="526"/>
      <c r="G12" s="526"/>
      <c r="H12" s="526"/>
      <c r="I12" s="526"/>
      <c r="J12" s="526"/>
      <c r="K12" s="527"/>
      <c r="L12" s="534" t="s">
        <v>134</v>
      </c>
      <c r="M12" s="535"/>
      <c r="N12" s="535"/>
      <c r="O12" s="535"/>
      <c r="P12" s="535"/>
      <c r="Q12" s="536"/>
      <c r="R12" s="537">
        <v>59234</v>
      </c>
      <c r="S12" s="538"/>
      <c r="T12" s="538"/>
      <c r="U12" s="538"/>
      <c r="V12" s="539"/>
      <c r="W12" s="540" t="s">
        <v>1</v>
      </c>
      <c r="X12" s="478"/>
      <c r="Y12" s="478"/>
      <c r="Z12" s="478"/>
      <c r="AA12" s="478"/>
      <c r="AB12" s="541"/>
      <c r="AC12" s="542" t="s">
        <v>135</v>
      </c>
      <c r="AD12" s="543"/>
      <c r="AE12" s="543"/>
      <c r="AF12" s="543"/>
      <c r="AG12" s="544"/>
      <c r="AH12" s="542" t="s">
        <v>136</v>
      </c>
      <c r="AI12" s="543"/>
      <c r="AJ12" s="543"/>
      <c r="AK12" s="543"/>
      <c r="AL12" s="545"/>
      <c r="AM12" s="476" t="s">
        <v>137</v>
      </c>
      <c r="AN12" s="376"/>
      <c r="AO12" s="376"/>
      <c r="AP12" s="376"/>
      <c r="AQ12" s="376"/>
      <c r="AR12" s="376"/>
      <c r="AS12" s="376"/>
      <c r="AT12" s="377"/>
      <c r="AU12" s="477" t="s">
        <v>138</v>
      </c>
      <c r="AV12" s="478"/>
      <c r="AW12" s="478"/>
      <c r="AX12" s="478"/>
      <c r="AY12" s="433" t="s">
        <v>139</v>
      </c>
      <c r="AZ12" s="434"/>
      <c r="BA12" s="434"/>
      <c r="BB12" s="434"/>
      <c r="BC12" s="434"/>
      <c r="BD12" s="434"/>
      <c r="BE12" s="434"/>
      <c r="BF12" s="434"/>
      <c r="BG12" s="434"/>
      <c r="BH12" s="434"/>
      <c r="BI12" s="434"/>
      <c r="BJ12" s="434"/>
      <c r="BK12" s="434"/>
      <c r="BL12" s="434"/>
      <c r="BM12" s="435"/>
      <c r="BN12" s="419">
        <v>1160383</v>
      </c>
      <c r="BO12" s="420"/>
      <c r="BP12" s="420"/>
      <c r="BQ12" s="420"/>
      <c r="BR12" s="420"/>
      <c r="BS12" s="420"/>
      <c r="BT12" s="420"/>
      <c r="BU12" s="421"/>
      <c r="BV12" s="419">
        <v>0</v>
      </c>
      <c r="BW12" s="420"/>
      <c r="BX12" s="420"/>
      <c r="BY12" s="420"/>
      <c r="BZ12" s="420"/>
      <c r="CA12" s="420"/>
      <c r="CB12" s="420"/>
      <c r="CC12" s="421"/>
      <c r="CD12" s="459" t="s">
        <v>140</v>
      </c>
      <c r="CE12" s="379"/>
      <c r="CF12" s="379"/>
      <c r="CG12" s="379"/>
      <c r="CH12" s="379"/>
      <c r="CI12" s="379"/>
      <c r="CJ12" s="379"/>
      <c r="CK12" s="379"/>
      <c r="CL12" s="379"/>
      <c r="CM12" s="379"/>
      <c r="CN12" s="379"/>
      <c r="CO12" s="379"/>
      <c r="CP12" s="379"/>
      <c r="CQ12" s="379"/>
      <c r="CR12" s="379"/>
      <c r="CS12" s="460"/>
      <c r="CT12" s="522" t="s">
        <v>141</v>
      </c>
      <c r="CU12" s="523"/>
      <c r="CV12" s="523"/>
      <c r="CW12" s="523"/>
      <c r="CX12" s="523"/>
      <c r="CY12" s="523"/>
      <c r="CZ12" s="523"/>
      <c r="DA12" s="524"/>
      <c r="DB12" s="522" t="s">
        <v>142</v>
      </c>
      <c r="DC12" s="523"/>
      <c r="DD12" s="523"/>
      <c r="DE12" s="523"/>
      <c r="DF12" s="523"/>
      <c r="DG12" s="523"/>
      <c r="DH12" s="523"/>
      <c r="DI12" s="524"/>
    </row>
    <row r="13" spans="1:119" ht="18.75" customHeight="1" x14ac:dyDescent="0.15">
      <c r="A13" s="181"/>
      <c r="B13" s="528"/>
      <c r="C13" s="529"/>
      <c r="D13" s="529"/>
      <c r="E13" s="529"/>
      <c r="F13" s="529"/>
      <c r="G13" s="529"/>
      <c r="H13" s="529"/>
      <c r="I13" s="529"/>
      <c r="J13" s="529"/>
      <c r="K13" s="530"/>
      <c r="L13" s="190"/>
      <c r="M13" s="503" t="s">
        <v>143</v>
      </c>
      <c r="N13" s="504"/>
      <c r="O13" s="504"/>
      <c r="P13" s="504"/>
      <c r="Q13" s="505"/>
      <c r="R13" s="506">
        <v>58260</v>
      </c>
      <c r="S13" s="507"/>
      <c r="T13" s="507"/>
      <c r="U13" s="507"/>
      <c r="V13" s="508"/>
      <c r="W13" s="509" t="s">
        <v>144</v>
      </c>
      <c r="X13" s="405"/>
      <c r="Y13" s="405"/>
      <c r="Z13" s="405"/>
      <c r="AA13" s="405"/>
      <c r="AB13" s="406"/>
      <c r="AC13" s="372">
        <v>501</v>
      </c>
      <c r="AD13" s="373"/>
      <c r="AE13" s="373"/>
      <c r="AF13" s="373"/>
      <c r="AG13" s="374"/>
      <c r="AH13" s="372">
        <v>570</v>
      </c>
      <c r="AI13" s="373"/>
      <c r="AJ13" s="373"/>
      <c r="AK13" s="373"/>
      <c r="AL13" s="432"/>
      <c r="AM13" s="476" t="s">
        <v>145</v>
      </c>
      <c r="AN13" s="376"/>
      <c r="AO13" s="376"/>
      <c r="AP13" s="376"/>
      <c r="AQ13" s="376"/>
      <c r="AR13" s="376"/>
      <c r="AS13" s="376"/>
      <c r="AT13" s="377"/>
      <c r="AU13" s="477" t="s">
        <v>146</v>
      </c>
      <c r="AV13" s="478"/>
      <c r="AW13" s="478"/>
      <c r="AX13" s="478"/>
      <c r="AY13" s="433" t="s">
        <v>147</v>
      </c>
      <c r="AZ13" s="434"/>
      <c r="BA13" s="434"/>
      <c r="BB13" s="434"/>
      <c r="BC13" s="434"/>
      <c r="BD13" s="434"/>
      <c r="BE13" s="434"/>
      <c r="BF13" s="434"/>
      <c r="BG13" s="434"/>
      <c r="BH13" s="434"/>
      <c r="BI13" s="434"/>
      <c r="BJ13" s="434"/>
      <c r="BK13" s="434"/>
      <c r="BL13" s="434"/>
      <c r="BM13" s="435"/>
      <c r="BN13" s="419">
        <v>-767486</v>
      </c>
      <c r="BO13" s="420"/>
      <c r="BP13" s="420"/>
      <c r="BQ13" s="420"/>
      <c r="BR13" s="420"/>
      <c r="BS13" s="420"/>
      <c r="BT13" s="420"/>
      <c r="BU13" s="421"/>
      <c r="BV13" s="419">
        <v>1372076</v>
      </c>
      <c r="BW13" s="420"/>
      <c r="BX13" s="420"/>
      <c r="BY13" s="420"/>
      <c r="BZ13" s="420"/>
      <c r="CA13" s="420"/>
      <c r="CB13" s="420"/>
      <c r="CC13" s="421"/>
      <c r="CD13" s="459" t="s">
        <v>148</v>
      </c>
      <c r="CE13" s="379"/>
      <c r="CF13" s="379"/>
      <c r="CG13" s="379"/>
      <c r="CH13" s="379"/>
      <c r="CI13" s="379"/>
      <c r="CJ13" s="379"/>
      <c r="CK13" s="379"/>
      <c r="CL13" s="379"/>
      <c r="CM13" s="379"/>
      <c r="CN13" s="379"/>
      <c r="CO13" s="379"/>
      <c r="CP13" s="379"/>
      <c r="CQ13" s="379"/>
      <c r="CR13" s="379"/>
      <c r="CS13" s="460"/>
      <c r="CT13" s="416">
        <v>4.4000000000000004</v>
      </c>
      <c r="CU13" s="417"/>
      <c r="CV13" s="417"/>
      <c r="CW13" s="417"/>
      <c r="CX13" s="417"/>
      <c r="CY13" s="417"/>
      <c r="CZ13" s="417"/>
      <c r="DA13" s="418"/>
      <c r="DB13" s="416">
        <v>4.5</v>
      </c>
      <c r="DC13" s="417"/>
      <c r="DD13" s="417"/>
      <c r="DE13" s="417"/>
      <c r="DF13" s="417"/>
      <c r="DG13" s="417"/>
      <c r="DH13" s="417"/>
      <c r="DI13" s="418"/>
    </row>
    <row r="14" spans="1:119" ht="18.75" customHeight="1" thickBot="1" x14ac:dyDescent="0.2">
      <c r="A14" s="181"/>
      <c r="B14" s="528"/>
      <c r="C14" s="529"/>
      <c r="D14" s="529"/>
      <c r="E14" s="529"/>
      <c r="F14" s="529"/>
      <c r="G14" s="529"/>
      <c r="H14" s="529"/>
      <c r="I14" s="529"/>
      <c r="J14" s="529"/>
      <c r="K14" s="530"/>
      <c r="L14" s="493" t="s">
        <v>149</v>
      </c>
      <c r="M14" s="546"/>
      <c r="N14" s="546"/>
      <c r="O14" s="546"/>
      <c r="P14" s="546"/>
      <c r="Q14" s="547"/>
      <c r="R14" s="506">
        <v>59499</v>
      </c>
      <c r="S14" s="507"/>
      <c r="T14" s="507"/>
      <c r="U14" s="507"/>
      <c r="V14" s="508"/>
      <c r="W14" s="510"/>
      <c r="X14" s="408"/>
      <c r="Y14" s="408"/>
      <c r="Z14" s="408"/>
      <c r="AA14" s="408"/>
      <c r="AB14" s="409"/>
      <c r="AC14" s="499">
        <v>1.9</v>
      </c>
      <c r="AD14" s="500"/>
      <c r="AE14" s="500"/>
      <c r="AF14" s="500"/>
      <c r="AG14" s="501"/>
      <c r="AH14" s="499">
        <v>2.2000000000000002</v>
      </c>
      <c r="AI14" s="500"/>
      <c r="AJ14" s="500"/>
      <c r="AK14" s="500"/>
      <c r="AL14" s="502"/>
      <c r="AM14" s="476"/>
      <c r="AN14" s="376"/>
      <c r="AO14" s="376"/>
      <c r="AP14" s="376"/>
      <c r="AQ14" s="376"/>
      <c r="AR14" s="376"/>
      <c r="AS14" s="376"/>
      <c r="AT14" s="377"/>
      <c r="AU14" s="477"/>
      <c r="AV14" s="478"/>
      <c r="AW14" s="478"/>
      <c r="AX14" s="478"/>
      <c r="AY14" s="433"/>
      <c r="AZ14" s="434"/>
      <c r="BA14" s="434"/>
      <c r="BB14" s="434"/>
      <c r="BC14" s="434"/>
      <c r="BD14" s="434"/>
      <c r="BE14" s="434"/>
      <c r="BF14" s="434"/>
      <c r="BG14" s="434"/>
      <c r="BH14" s="434"/>
      <c r="BI14" s="434"/>
      <c r="BJ14" s="434"/>
      <c r="BK14" s="434"/>
      <c r="BL14" s="434"/>
      <c r="BM14" s="435"/>
      <c r="BN14" s="419"/>
      <c r="BO14" s="420"/>
      <c r="BP14" s="420"/>
      <c r="BQ14" s="420"/>
      <c r="BR14" s="420"/>
      <c r="BS14" s="420"/>
      <c r="BT14" s="420"/>
      <c r="BU14" s="421"/>
      <c r="BV14" s="419"/>
      <c r="BW14" s="420"/>
      <c r="BX14" s="420"/>
      <c r="BY14" s="420"/>
      <c r="BZ14" s="420"/>
      <c r="CA14" s="420"/>
      <c r="CB14" s="420"/>
      <c r="CC14" s="421"/>
      <c r="CD14" s="456" t="s">
        <v>150</v>
      </c>
      <c r="CE14" s="457"/>
      <c r="CF14" s="457"/>
      <c r="CG14" s="457"/>
      <c r="CH14" s="457"/>
      <c r="CI14" s="457"/>
      <c r="CJ14" s="457"/>
      <c r="CK14" s="457"/>
      <c r="CL14" s="457"/>
      <c r="CM14" s="457"/>
      <c r="CN14" s="457"/>
      <c r="CO14" s="457"/>
      <c r="CP14" s="457"/>
      <c r="CQ14" s="457"/>
      <c r="CR14" s="457"/>
      <c r="CS14" s="458"/>
      <c r="CT14" s="516" t="s">
        <v>151</v>
      </c>
      <c r="CU14" s="517"/>
      <c r="CV14" s="517"/>
      <c r="CW14" s="517"/>
      <c r="CX14" s="517"/>
      <c r="CY14" s="517"/>
      <c r="CZ14" s="517"/>
      <c r="DA14" s="518"/>
      <c r="DB14" s="516" t="s">
        <v>152</v>
      </c>
      <c r="DC14" s="517"/>
      <c r="DD14" s="517"/>
      <c r="DE14" s="517"/>
      <c r="DF14" s="517"/>
      <c r="DG14" s="517"/>
      <c r="DH14" s="517"/>
      <c r="DI14" s="518"/>
    </row>
    <row r="15" spans="1:119" ht="18.75" customHeight="1" x14ac:dyDescent="0.15">
      <c r="A15" s="181"/>
      <c r="B15" s="528"/>
      <c r="C15" s="529"/>
      <c r="D15" s="529"/>
      <c r="E15" s="529"/>
      <c r="F15" s="529"/>
      <c r="G15" s="529"/>
      <c r="H15" s="529"/>
      <c r="I15" s="529"/>
      <c r="J15" s="529"/>
      <c r="K15" s="530"/>
      <c r="L15" s="190"/>
      <c r="M15" s="503" t="s">
        <v>153</v>
      </c>
      <c r="N15" s="504"/>
      <c r="O15" s="504"/>
      <c r="P15" s="504"/>
      <c r="Q15" s="505"/>
      <c r="R15" s="506">
        <v>58667</v>
      </c>
      <c r="S15" s="507"/>
      <c r="T15" s="507"/>
      <c r="U15" s="507"/>
      <c r="V15" s="508"/>
      <c r="W15" s="509" t="s">
        <v>154</v>
      </c>
      <c r="X15" s="405"/>
      <c r="Y15" s="405"/>
      <c r="Z15" s="405"/>
      <c r="AA15" s="405"/>
      <c r="AB15" s="406"/>
      <c r="AC15" s="372">
        <v>6723</v>
      </c>
      <c r="AD15" s="373"/>
      <c r="AE15" s="373"/>
      <c r="AF15" s="373"/>
      <c r="AG15" s="374"/>
      <c r="AH15" s="372">
        <v>6800</v>
      </c>
      <c r="AI15" s="373"/>
      <c r="AJ15" s="373"/>
      <c r="AK15" s="373"/>
      <c r="AL15" s="432"/>
      <c r="AM15" s="476"/>
      <c r="AN15" s="376"/>
      <c r="AO15" s="376"/>
      <c r="AP15" s="376"/>
      <c r="AQ15" s="376"/>
      <c r="AR15" s="376"/>
      <c r="AS15" s="376"/>
      <c r="AT15" s="377"/>
      <c r="AU15" s="477"/>
      <c r="AV15" s="478"/>
      <c r="AW15" s="478"/>
      <c r="AX15" s="478"/>
      <c r="AY15" s="445" t="s">
        <v>155</v>
      </c>
      <c r="AZ15" s="446"/>
      <c r="BA15" s="446"/>
      <c r="BB15" s="446"/>
      <c r="BC15" s="446"/>
      <c r="BD15" s="446"/>
      <c r="BE15" s="446"/>
      <c r="BF15" s="446"/>
      <c r="BG15" s="446"/>
      <c r="BH15" s="446"/>
      <c r="BI15" s="446"/>
      <c r="BJ15" s="446"/>
      <c r="BK15" s="446"/>
      <c r="BL15" s="446"/>
      <c r="BM15" s="447"/>
      <c r="BN15" s="448">
        <v>7146459</v>
      </c>
      <c r="BO15" s="449"/>
      <c r="BP15" s="449"/>
      <c r="BQ15" s="449"/>
      <c r="BR15" s="449"/>
      <c r="BS15" s="449"/>
      <c r="BT15" s="449"/>
      <c r="BU15" s="450"/>
      <c r="BV15" s="448">
        <v>6805656</v>
      </c>
      <c r="BW15" s="449"/>
      <c r="BX15" s="449"/>
      <c r="BY15" s="449"/>
      <c r="BZ15" s="449"/>
      <c r="CA15" s="449"/>
      <c r="CB15" s="449"/>
      <c r="CC15" s="450"/>
      <c r="CD15" s="519" t="s">
        <v>156</v>
      </c>
      <c r="CE15" s="520"/>
      <c r="CF15" s="520"/>
      <c r="CG15" s="520"/>
      <c r="CH15" s="520"/>
      <c r="CI15" s="520"/>
      <c r="CJ15" s="520"/>
      <c r="CK15" s="520"/>
      <c r="CL15" s="520"/>
      <c r="CM15" s="520"/>
      <c r="CN15" s="520"/>
      <c r="CO15" s="520"/>
      <c r="CP15" s="520"/>
      <c r="CQ15" s="520"/>
      <c r="CR15" s="520"/>
      <c r="CS15" s="521"/>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528"/>
      <c r="C16" s="529"/>
      <c r="D16" s="529"/>
      <c r="E16" s="529"/>
      <c r="F16" s="529"/>
      <c r="G16" s="529"/>
      <c r="H16" s="529"/>
      <c r="I16" s="529"/>
      <c r="J16" s="529"/>
      <c r="K16" s="530"/>
      <c r="L16" s="493" t="s">
        <v>157</v>
      </c>
      <c r="M16" s="494"/>
      <c r="N16" s="494"/>
      <c r="O16" s="494"/>
      <c r="P16" s="494"/>
      <c r="Q16" s="495"/>
      <c r="R16" s="496" t="s">
        <v>158</v>
      </c>
      <c r="S16" s="497"/>
      <c r="T16" s="497"/>
      <c r="U16" s="497"/>
      <c r="V16" s="498"/>
      <c r="W16" s="510"/>
      <c r="X16" s="408"/>
      <c r="Y16" s="408"/>
      <c r="Z16" s="408"/>
      <c r="AA16" s="408"/>
      <c r="AB16" s="409"/>
      <c r="AC16" s="499">
        <v>25.1</v>
      </c>
      <c r="AD16" s="500"/>
      <c r="AE16" s="500"/>
      <c r="AF16" s="500"/>
      <c r="AG16" s="501"/>
      <c r="AH16" s="499">
        <v>25.9</v>
      </c>
      <c r="AI16" s="500"/>
      <c r="AJ16" s="500"/>
      <c r="AK16" s="500"/>
      <c r="AL16" s="502"/>
      <c r="AM16" s="476"/>
      <c r="AN16" s="376"/>
      <c r="AO16" s="376"/>
      <c r="AP16" s="376"/>
      <c r="AQ16" s="376"/>
      <c r="AR16" s="376"/>
      <c r="AS16" s="376"/>
      <c r="AT16" s="377"/>
      <c r="AU16" s="477"/>
      <c r="AV16" s="478"/>
      <c r="AW16" s="478"/>
      <c r="AX16" s="478"/>
      <c r="AY16" s="433" t="s">
        <v>159</v>
      </c>
      <c r="AZ16" s="434"/>
      <c r="BA16" s="434"/>
      <c r="BB16" s="434"/>
      <c r="BC16" s="434"/>
      <c r="BD16" s="434"/>
      <c r="BE16" s="434"/>
      <c r="BF16" s="434"/>
      <c r="BG16" s="434"/>
      <c r="BH16" s="434"/>
      <c r="BI16" s="434"/>
      <c r="BJ16" s="434"/>
      <c r="BK16" s="434"/>
      <c r="BL16" s="434"/>
      <c r="BM16" s="435"/>
      <c r="BN16" s="419">
        <v>10501940</v>
      </c>
      <c r="BO16" s="420"/>
      <c r="BP16" s="420"/>
      <c r="BQ16" s="420"/>
      <c r="BR16" s="420"/>
      <c r="BS16" s="420"/>
      <c r="BT16" s="420"/>
      <c r="BU16" s="421"/>
      <c r="BV16" s="419">
        <v>10425316</v>
      </c>
      <c r="BW16" s="420"/>
      <c r="BX16" s="420"/>
      <c r="BY16" s="420"/>
      <c r="BZ16" s="420"/>
      <c r="CA16" s="420"/>
      <c r="CB16" s="420"/>
      <c r="CC16" s="421"/>
      <c r="CD16" s="194"/>
      <c r="CE16" s="451"/>
      <c r="CF16" s="451"/>
      <c r="CG16" s="451"/>
      <c r="CH16" s="451"/>
      <c r="CI16" s="451"/>
      <c r="CJ16" s="451"/>
      <c r="CK16" s="451"/>
      <c r="CL16" s="451"/>
      <c r="CM16" s="451"/>
      <c r="CN16" s="451"/>
      <c r="CO16" s="451"/>
      <c r="CP16" s="451"/>
      <c r="CQ16" s="451"/>
      <c r="CR16" s="451"/>
      <c r="CS16" s="452"/>
      <c r="CT16" s="416"/>
      <c r="CU16" s="417"/>
      <c r="CV16" s="417"/>
      <c r="CW16" s="417"/>
      <c r="CX16" s="417"/>
      <c r="CY16" s="417"/>
      <c r="CZ16" s="417"/>
      <c r="DA16" s="418"/>
      <c r="DB16" s="416"/>
      <c r="DC16" s="417"/>
      <c r="DD16" s="417"/>
      <c r="DE16" s="417"/>
      <c r="DF16" s="417"/>
      <c r="DG16" s="417"/>
      <c r="DH16" s="417"/>
      <c r="DI16" s="418"/>
    </row>
    <row r="17" spans="1:113" ht="18.75" customHeight="1" thickBot="1" x14ac:dyDescent="0.2">
      <c r="A17" s="181"/>
      <c r="B17" s="531"/>
      <c r="C17" s="532"/>
      <c r="D17" s="532"/>
      <c r="E17" s="532"/>
      <c r="F17" s="532"/>
      <c r="G17" s="532"/>
      <c r="H17" s="532"/>
      <c r="I17" s="532"/>
      <c r="J17" s="532"/>
      <c r="K17" s="533"/>
      <c r="L17" s="195"/>
      <c r="M17" s="512" t="s">
        <v>160</v>
      </c>
      <c r="N17" s="513"/>
      <c r="O17" s="513"/>
      <c r="P17" s="513"/>
      <c r="Q17" s="514"/>
      <c r="R17" s="496" t="s">
        <v>161</v>
      </c>
      <c r="S17" s="497"/>
      <c r="T17" s="497"/>
      <c r="U17" s="497"/>
      <c r="V17" s="498"/>
      <c r="W17" s="509" t="s">
        <v>162</v>
      </c>
      <c r="X17" s="405"/>
      <c r="Y17" s="405"/>
      <c r="Z17" s="405"/>
      <c r="AA17" s="405"/>
      <c r="AB17" s="406"/>
      <c r="AC17" s="372">
        <v>19594</v>
      </c>
      <c r="AD17" s="373"/>
      <c r="AE17" s="373"/>
      <c r="AF17" s="373"/>
      <c r="AG17" s="374"/>
      <c r="AH17" s="372">
        <v>18906</v>
      </c>
      <c r="AI17" s="373"/>
      <c r="AJ17" s="373"/>
      <c r="AK17" s="373"/>
      <c r="AL17" s="432"/>
      <c r="AM17" s="476"/>
      <c r="AN17" s="376"/>
      <c r="AO17" s="376"/>
      <c r="AP17" s="376"/>
      <c r="AQ17" s="376"/>
      <c r="AR17" s="376"/>
      <c r="AS17" s="376"/>
      <c r="AT17" s="377"/>
      <c r="AU17" s="477"/>
      <c r="AV17" s="478"/>
      <c r="AW17" s="478"/>
      <c r="AX17" s="478"/>
      <c r="AY17" s="433" t="s">
        <v>163</v>
      </c>
      <c r="AZ17" s="434"/>
      <c r="BA17" s="434"/>
      <c r="BB17" s="434"/>
      <c r="BC17" s="434"/>
      <c r="BD17" s="434"/>
      <c r="BE17" s="434"/>
      <c r="BF17" s="434"/>
      <c r="BG17" s="434"/>
      <c r="BH17" s="434"/>
      <c r="BI17" s="434"/>
      <c r="BJ17" s="434"/>
      <c r="BK17" s="434"/>
      <c r="BL17" s="434"/>
      <c r="BM17" s="435"/>
      <c r="BN17" s="419">
        <v>9021532</v>
      </c>
      <c r="BO17" s="420"/>
      <c r="BP17" s="420"/>
      <c r="BQ17" s="420"/>
      <c r="BR17" s="420"/>
      <c r="BS17" s="420"/>
      <c r="BT17" s="420"/>
      <c r="BU17" s="421"/>
      <c r="BV17" s="419">
        <v>8584269</v>
      </c>
      <c r="BW17" s="420"/>
      <c r="BX17" s="420"/>
      <c r="BY17" s="420"/>
      <c r="BZ17" s="420"/>
      <c r="CA17" s="420"/>
      <c r="CB17" s="420"/>
      <c r="CC17" s="421"/>
      <c r="CD17" s="194"/>
      <c r="CE17" s="451"/>
      <c r="CF17" s="451"/>
      <c r="CG17" s="451"/>
      <c r="CH17" s="451"/>
      <c r="CI17" s="451"/>
      <c r="CJ17" s="451"/>
      <c r="CK17" s="451"/>
      <c r="CL17" s="451"/>
      <c r="CM17" s="451"/>
      <c r="CN17" s="451"/>
      <c r="CO17" s="451"/>
      <c r="CP17" s="451"/>
      <c r="CQ17" s="451"/>
      <c r="CR17" s="451"/>
      <c r="CS17" s="452"/>
      <c r="CT17" s="416"/>
      <c r="CU17" s="417"/>
      <c r="CV17" s="417"/>
      <c r="CW17" s="417"/>
      <c r="CX17" s="417"/>
      <c r="CY17" s="417"/>
      <c r="CZ17" s="417"/>
      <c r="DA17" s="418"/>
      <c r="DB17" s="416"/>
      <c r="DC17" s="417"/>
      <c r="DD17" s="417"/>
      <c r="DE17" s="417"/>
      <c r="DF17" s="417"/>
      <c r="DG17" s="417"/>
      <c r="DH17" s="417"/>
      <c r="DI17" s="418"/>
    </row>
    <row r="18" spans="1:113" ht="18.75" customHeight="1" thickBot="1" x14ac:dyDescent="0.2">
      <c r="A18" s="181"/>
      <c r="B18" s="469" t="s">
        <v>164</v>
      </c>
      <c r="C18" s="470"/>
      <c r="D18" s="470"/>
      <c r="E18" s="471"/>
      <c r="F18" s="471"/>
      <c r="G18" s="471"/>
      <c r="H18" s="471"/>
      <c r="I18" s="471"/>
      <c r="J18" s="471"/>
      <c r="K18" s="471"/>
      <c r="L18" s="472">
        <v>42.07</v>
      </c>
      <c r="M18" s="472"/>
      <c r="N18" s="472"/>
      <c r="O18" s="472"/>
      <c r="P18" s="472"/>
      <c r="Q18" s="472"/>
      <c r="R18" s="473"/>
      <c r="S18" s="473"/>
      <c r="T18" s="473"/>
      <c r="U18" s="473"/>
      <c r="V18" s="474"/>
      <c r="W18" s="490"/>
      <c r="X18" s="491"/>
      <c r="Y18" s="491"/>
      <c r="Z18" s="491"/>
      <c r="AA18" s="491"/>
      <c r="AB18" s="515"/>
      <c r="AC18" s="389">
        <v>73.099999999999994</v>
      </c>
      <c r="AD18" s="390"/>
      <c r="AE18" s="390"/>
      <c r="AF18" s="390"/>
      <c r="AG18" s="475"/>
      <c r="AH18" s="389">
        <v>72</v>
      </c>
      <c r="AI18" s="390"/>
      <c r="AJ18" s="390"/>
      <c r="AK18" s="390"/>
      <c r="AL18" s="391"/>
      <c r="AM18" s="476"/>
      <c r="AN18" s="376"/>
      <c r="AO18" s="376"/>
      <c r="AP18" s="376"/>
      <c r="AQ18" s="376"/>
      <c r="AR18" s="376"/>
      <c r="AS18" s="376"/>
      <c r="AT18" s="377"/>
      <c r="AU18" s="477"/>
      <c r="AV18" s="478"/>
      <c r="AW18" s="478"/>
      <c r="AX18" s="478"/>
      <c r="AY18" s="433" t="s">
        <v>165</v>
      </c>
      <c r="AZ18" s="434"/>
      <c r="BA18" s="434"/>
      <c r="BB18" s="434"/>
      <c r="BC18" s="434"/>
      <c r="BD18" s="434"/>
      <c r="BE18" s="434"/>
      <c r="BF18" s="434"/>
      <c r="BG18" s="434"/>
      <c r="BH18" s="434"/>
      <c r="BI18" s="434"/>
      <c r="BJ18" s="434"/>
      <c r="BK18" s="434"/>
      <c r="BL18" s="434"/>
      <c r="BM18" s="435"/>
      <c r="BN18" s="419">
        <v>11715314</v>
      </c>
      <c r="BO18" s="420"/>
      <c r="BP18" s="420"/>
      <c r="BQ18" s="420"/>
      <c r="BR18" s="420"/>
      <c r="BS18" s="420"/>
      <c r="BT18" s="420"/>
      <c r="BU18" s="421"/>
      <c r="BV18" s="419">
        <v>11625633</v>
      </c>
      <c r="BW18" s="420"/>
      <c r="BX18" s="420"/>
      <c r="BY18" s="420"/>
      <c r="BZ18" s="420"/>
      <c r="CA18" s="420"/>
      <c r="CB18" s="420"/>
      <c r="CC18" s="421"/>
      <c r="CD18" s="194"/>
      <c r="CE18" s="451"/>
      <c r="CF18" s="451"/>
      <c r="CG18" s="451"/>
      <c r="CH18" s="451"/>
      <c r="CI18" s="451"/>
      <c r="CJ18" s="451"/>
      <c r="CK18" s="451"/>
      <c r="CL18" s="451"/>
      <c r="CM18" s="451"/>
      <c r="CN18" s="451"/>
      <c r="CO18" s="451"/>
      <c r="CP18" s="451"/>
      <c r="CQ18" s="451"/>
      <c r="CR18" s="451"/>
      <c r="CS18" s="452"/>
      <c r="CT18" s="416"/>
      <c r="CU18" s="417"/>
      <c r="CV18" s="417"/>
      <c r="CW18" s="417"/>
      <c r="CX18" s="417"/>
      <c r="CY18" s="417"/>
      <c r="CZ18" s="417"/>
      <c r="DA18" s="418"/>
      <c r="DB18" s="416"/>
      <c r="DC18" s="417"/>
      <c r="DD18" s="417"/>
      <c r="DE18" s="417"/>
      <c r="DF18" s="417"/>
      <c r="DG18" s="417"/>
      <c r="DH18" s="417"/>
      <c r="DI18" s="418"/>
    </row>
    <row r="19" spans="1:113" ht="18.75" customHeight="1" thickBot="1" x14ac:dyDescent="0.2">
      <c r="A19" s="181"/>
      <c r="B19" s="469" t="s">
        <v>166</v>
      </c>
      <c r="C19" s="470"/>
      <c r="D19" s="470"/>
      <c r="E19" s="471"/>
      <c r="F19" s="471"/>
      <c r="G19" s="471"/>
      <c r="H19" s="471"/>
      <c r="I19" s="471"/>
      <c r="J19" s="471"/>
      <c r="K19" s="471"/>
      <c r="L19" s="479">
        <v>1397</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511"/>
      <c r="AM19" s="476"/>
      <c r="AN19" s="376"/>
      <c r="AO19" s="376"/>
      <c r="AP19" s="376"/>
      <c r="AQ19" s="376"/>
      <c r="AR19" s="376"/>
      <c r="AS19" s="376"/>
      <c r="AT19" s="377"/>
      <c r="AU19" s="477"/>
      <c r="AV19" s="478"/>
      <c r="AW19" s="478"/>
      <c r="AX19" s="478"/>
      <c r="AY19" s="433" t="s">
        <v>167</v>
      </c>
      <c r="AZ19" s="434"/>
      <c r="BA19" s="434"/>
      <c r="BB19" s="434"/>
      <c r="BC19" s="434"/>
      <c r="BD19" s="434"/>
      <c r="BE19" s="434"/>
      <c r="BF19" s="434"/>
      <c r="BG19" s="434"/>
      <c r="BH19" s="434"/>
      <c r="BI19" s="434"/>
      <c r="BJ19" s="434"/>
      <c r="BK19" s="434"/>
      <c r="BL19" s="434"/>
      <c r="BM19" s="435"/>
      <c r="BN19" s="419">
        <v>18349158</v>
      </c>
      <c r="BO19" s="420"/>
      <c r="BP19" s="420"/>
      <c r="BQ19" s="420"/>
      <c r="BR19" s="420"/>
      <c r="BS19" s="420"/>
      <c r="BT19" s="420"/>
      <c r="BU19" s="421"/>
      <c r="BV19" s="419">
        <v>17295750</v>
      </c>
      <c r="BW19" s="420"/>
      <c r="BX19" s="420"/>
      <c r="BY19" s="420"/>
      <c r="BZ19" s="420"/>
      <c r="CA19" s="420"/>
      <c r="CB19" s="420"/>
      <c r="CC19" s="421"/>
      <c r="CD19" s="194"/>
      <c r="CE19" s="451"/>
      <c r="CF19" s="451"/>
      <c r="CG19" s="451"/>
      <c r="CH19" s="451"/>
      <c r="CI19" s="451"/>
      <c r="CJ19" s="451"/>
      <c r="CK19" s="451"/>
      <c r="CL19" s="451"/>
      <c r="CM19" s="451"/>
      <c r="CN19" s="451"/>
      <c r="CO19" s="451"/>
      <c r="CP19" s="451"/>
      <c r="CQ19" s="451"/>
      <c r="CR19" s="451"/>
      <c r="CS19" s="452"/>
      <c r="CT19" s="416"/>
      <c r="CU19" s="417"/>
      <c r="CV19" s="417"/>
      <c r="CW19" s="417"/>
      <c r="CX19" s="417"/>
      <c r="CY19" s="417"/>
      <c r="CZ19" s="417"/>
      <c r="DA19" s="418"/>
      <c r="DB19" s="416"/>
      <c r="DC19" s="417"/>
      <c r="DD19" s="417"/>
      <c r="DE19" s="417"/>
      <c r="DF19" s="417"/>
      <c r="DG19" s="417"/>
      <c r="DH19" s="417"/>
      <c r="DI19" s="418"/>
    </row>
    <row r="20" spans="1:113" ht="18.75" customHeight="1" thickBot="1" x14ac:dyDescent="0.2">
      <c r="A20" s="181"/>
      <c r="B20" s="469" t="s">
        <v>168</v>
      </c>
      <c r="C20" s="470"/>
      <c r="D20" s="470"/>
      <c r="E20" s="471"/>
      <c r="F20" s="471"/>
      <c r="G20" s="471"/>
      <c r="H20" s="471"/>
      <c r="I20" s="471"/>
      <c r="J20" s="471"/>
      <c r="K20" s="471"/>
      <c r="L20" s="479">
        <v>23618</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81"/>
      <c r="AO20" s="381"/>
      <c r="AP20" s="381"/>
      <c r="AQ20" s="381"/>
      <c r="AR20" s="381"/>
      <c r="AS20" s="381"/>
      <c r="AT20" s="382"/>
      <c r="AU20" s="485"/>
      <c r="AV20" s="486"/>
      <c r="AW20" s="486"/>
      <c r="AX20" s="487"/>
      <c r="AY20" s="433"/>
      <c r="AZ20" s="434"/>
      <c r="BA20" s="434"/>
      <c r="BB20" s="434"/>
      <c r="BC20" s="434"/>
      <c r="BD20" s="434"/>
      <c r="BE20" s="434"/>
      <c r="BF20" s="434"/>
      <c r="BG20" s="434"/>
      <c r="BH20" s="434"/>
      <c r="BI20" s="434"/>
      <c r="BJ20" s="434"/>
      <c r="BK20" s="434"/>
      <c r="BL20" s="434"/>
      <c r="BM20" s="435"/>
      <c r="BN20" s="419"/>
      <c r="BO20" s="420"/>
      <c r="BP20" s="420"/>
      <c r="BQ20" s="420"/>
      <c r="BR20" s="420"/>
      <c r="BS20" s="420"/>
      <c r="BT20" s="420"/>
      <c r="BU20" s="421"/>
      <c r="BV20" s="419"/>
      <c r="BW20" s="420"/>
      <c r="BX20" s="420"/>
      <c r="BY20" s="420"/>
      <c r="BZ20" s="420"/>
      <c r="CA20" s="420"/>
      <c r="CB20" s="420"/>
      <c r="CC20" s="421"/>
      <c r="CD20" s="194"/>
      <c r="CE20" s="451"/>
      <c r="CF20" s="451"/>
      <c r="CG20" s="451"/>
      <c r="CH20" s="451"/>
      <c r="CI20" s="451"/>
      <c r="CJ20" s="451"/>
      <c r="CK20" s="451"/>
      <c r="CL20" s="451"/>
      <c r="CM20" s="451"/>
      <c r="CN20" s="451"/>
      <c r="CO20" s="451"/>
      <c r="CP20" s="451"/>
      <c r="CQ20" s="451"/>
      <c r="CR20" s="451"/>
      <c r="CS20" s="452"/>
      <c r="CT20" s="416"/>
      <c r="CU20" s="417"/>
      <c r="CV20" s="417"/>
      <c r="CW20" s="417"/>
      <c r="CX20" s="417"/>
      <c r="CY20" s="417"/>
      <c r="CZ20" s="417"/>
      <c r="DA20" s="418"/>
      <c r="DB20" s="416"/>
      <c r="DC20" s="417"/>
      <c r="DD20" s="417"/>
      <c r="DE20" s="417"/>
      <c r="DF20" s="417"/>
      <c r="DG20" s="417"/>
      <c r="DH20" s="417"/>
      <c r="DI20" s="418"/>
    </row>
    <row r="21" spans="1:113" ht="18.75" customHeight="1" thickBot="1" x14ac:dyDescent="0.2">
      <c r="A21" s="181"/>
      <c r="B21" s="466" t="s">
        <v>169</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92"/>
      <c r="AZ21" s="393"/>
      <c r="BA21" s="393"/>
      <c r="BB21" s="393"/>
      <c r="BC21" s="393"/>
      <c r="BD21" s="393"/>
      <c r="BE21" s="393"/>
      <c r="BF21" s="393"/>
      <c r="BG21" s="393"/>
      <c r="BH21" s="393"/>
      <c r="BI21" s="393"/>
      <c r="BJ21" s="393"/>
      <c r="BK21" s="393"/>
      <c r="BL21" s="393"/>
      <c r="BM21" s="394"/>
      <c r="BN21" s="453"/>
      <c r="BO21" s="454"/>
      <c r="BP21" s="454"/>
      <c r="BQ21" s="454"/>
      <c r="BR21" s="454"/>
      <c r="BS21" s="454"/>
      <c r="BT21" s="454"/>
      <c r="BU21" s="455"/>
      <c r="BV21" s="453"/>
      <c r="BW21" s="454"/>
      <c r="BX21" s="454"/>
      <c r="BY21" s="454"/>
      <c r="BZ21" s="454"/>
      <c r="CA21" s="454"/>
      <c r="CB21" s="454"/>
      <c r="CC21" s="455"/>
      <c r="CD21" s="194"/>
      <c r="CE21" s="451"/>
      <c r="CF21" s="451"/>
      <c r="CG21" s="451"/>
      <c r="CH21" s="451"/>
      <c r="CI21" s="451"/>
      <c r="CJ21" s="451"/>
      <c r="CK21" s="451"/>
      <c r="CL21" s="451"/>
      <c r="CM21" s="451"/>
      <c r="CN21" s="451"/>
      <c r="CO21" s="451"/>
      <c r="CP21" s="451"/>
      <c r="CQ21" s="451"/>
      <c r="CR21" s="451"/>
      <c r="CS21" s="452"/>
      <c r="CT21" s="416"/>
      <c r="CU21" s="417"/>
      <c r="CV21" s="417"/>
      <c r="CW21" s="417"/>
      <c r="CX21" s="417"/>
      <c r="CY21" s="417"/>
      <c r="CZ21" s="417"/>
      <c r="DA21" s="418"/>
      <c r="DB21" s="416"/>
      <c r="DC21" s="417"/>
      <c r="DD21" s="417"/>
      <c r="DE21" s="417"/>
      <c r="DF21" s="417"/>
      <c r="DG21" s="417"/>
      <c r="DH21" s="417"/>
      <c r="DI21" s="418"/>
    </row>
    <row r="22" spans="1:113" ht="18.75" customHeight="1" x14ac:dyDescent="0.15">
      <c r="A22" s="181"/>
      <c r="B22" s="395" t="s">
        <v>170</v>
      </c>
      <c r="C22" s="396"/>
      <c r="D22" s="397"/>
      <c r="E22" s="404" t="s">
        <v>1</v>
      </c>
      <c r="F22" s="405"/>
      <c r="G22" s="405"/>
      <c r="H22" s="405"/>
      <c r="I22" s="405"/>
      <c r="J22" s="405"/>
      <c r="K22" s="406"/>
      <c r="L22" s="404" t="s">
        <v>171</v>
      </c>
      <c r="M22" s="405"/>
      <c r="N22" s="405"/>
      <c r="O22" s="405"/>
      <c r="P22" s="406"/>
      <c r="Q22" s="410" t="s">
        <v>172</v>
      </c>
      <c r="R22" s="411"/>
      <c r="S22" s="411"/>
      <c r="T22" s="411"/>
      <c r="U22" s="411"/>
      <c r="V22" s="412"/>
      <c r="W22" s="461" t="s">
        <v>173</v>
      </c>
      <c r="X22" s="396"/>
      <c r="Y22" s="397"/>
      <c r="Z22" s="404" t="s">
        <v>1</v>
      </c>
      <c r="AA22" s="405"/>
      <c r="AB22" s="405"/>
      <c r="AC22" s="405"/>
      <c r="AD22" s="405"/>
      <c r="AE22" s="405"/>
      <c r="AF22" s="405"/>
      <c r="AG22" s="406"/>
      <c r="AH22" s="422" t="s">
        <v>174</v>
      </c>
      <c r="AI22" s="405"/>
      <c r="AJ22" s="405"/>
      <c r="AK22" s="405"/>
      <c r="AL22" s="406"/>
      <c r="AM22" s="422" t="s">
        <v>175</v>
      </c>
      <c r="AN22" s="423"/>
      <c r="AO22" s="423"/>
      <c r="AP22" s="423"/>
      <c r="AQ22" s="423"/>
      <c r="AR22" s="424"/>
      <c r="AS22" s="410" t="s">
        <v>172</v>
      </c>
      <c r="AT22" s="411"/>
      <c r="AU22" s="411"/>
      <c r="AV22" s="411"/>
      <c r="AW22" s="411"/>
      <c r="AX22" s="428"/>
      <c r="AY22" s="445" t="s">
        <v>176</v>
      </c>
      <c r="AZ22" s="446"/>
      <c r="BA22" s="446"/>
      <c r="BB22" s="446"/>
      <c r="BC22" s="446"/>
      <c r="BD22" s="446"/>
      <c r="BE22" s="446"/>
      <c r="BF22" s="446"/>
      <c r="BG22" s="446"/>
      <c r="BH22" s="446"/>
      <c r="BI22" s="446"/>
      <c r="BJ22" s="446"/>
      <c r="BK22" s="446"/>
      <c r="BL22" s="446"/>
      <c r="BM22" s="447"/>
      <c r="BN22" s="448">
        <v>15108494</v>
      </c>
      <c r="BO22" s="449"/>
      <c r="BP22" s="449"/>
      <c r="BQ22" s="449"/>
      <c r="BR22" s="449"/>
      <c r="BS22" s="449"/>
      <c r="BT22" s="449"/>
      <c r="BU22" s="450"/>
      <c r="BV22" s="448">
        <v>14428569</v>
      </c>
      <c r="BW22" s="449"/>
      <c r="BX22" s="449"/>
      <c r="BY22" s="449"/>
      <c r="BZ22" s="449"/>
      <c r="CA22" s="449"/>
      <c r="CB22" s="449"/>
      <c r="CC22" s="450"/>
      <c r="CD22" s="194"/>
      <c r="CE22" s="451"/>
      <c r="CF22" s="451"/>
      <c r="CG22" s="451"/>
      <c r="CH22" s="451"/>
      <c r="CI22" s="451"/>
      <c r="CJ22" s="451"/>
      <c r="CK22" s="451"/>
      <c r="CL22" s="451"/>
      <c r="CM22" s="451"/>
      <c r="CN22" s="451"/>
      <c r="CO22" s="451"/>
      <c r="CP22" s="451"/>
      <c r="CQ22" s="451"/>
      <c r="CR22" s="451"/>
      <c r="CS22" s="452"/>
      <c r="CT22" s="416"/>
      <c r="CU22" s="417"/>
      <c r="CV22" s="417"/>
      <c r="CW22" s="417"/>
      <c r="CX22" s="417"/>
      <c r="CY22" s="417"/>
      <c r="CZ22" s="417"/>
      <c r="DA22" s="418"/>
      <c r="DB22" s="416"/>
      <c r="DC22" s="417"/>
      <c r="DD22" s="417"/>
      <c r="DE22" s="417"/>
      <c r="DF22" s="417"/>
      <c r="DG22" s="417"/>
      <c r="DH22" s="417"/>
      <c r="DI22" s="418"/>
    </row>
    <row r="23" spans="1:113" ht="18.75" customHeight="1" x14ac:dyDescent="0.15">
      <c r="A23" s="181"/>
      <c r="B23" s="398"/>
      <c r="C23" s="399"/>
      <c r="D23" s="400"/>
      <c r="E23" s="407"/>
      <c r="F23" s="408"/>
      <c r="G23" s="408"/>
      <c r="H23" s="408"/>
      <c r="I23" s="408"/>
      <c r="J23" s="408"/>
      <c r="K23" s="409"/>
      <c r="L23" s="407"/>
      <c r="M23" s="408"/>
      <c r="N23" s="408"/>
      <c r="O23" s="408"/>
      <c r="P23" s="409"/>
      <c r="Q23" s="413"/>
      <c r="R23" s="414"/>
      <c r="S23" s="414"/>
      <c r="T23" s="414"/>
      <c r="U23" s="414"/>
      <c r="V23" s="415"/>
      <c r="W23" s="462"/>
      <c r="X23" s="399"/>
      <c r="Y23" s="400"/>
      <c r="Z23" s="407"/>
      <c r="AA23" s="408"/>
      <c r="AB23" s="408"/>
      <c r="AC23" s="408"/>
      <c r="AD23" s="408"/>
      <c r="AE23" s="408"/>
      <c r="AF23" s="408"/>
      <c r="AG23" s="409"/>
      <c r="AH23" s="407"/>
      <c r="AI23" s="408"/>
      <c r="AJ23" s="408"/>
      <c r="AK23" s="408"/>
      <c r="AL23" s="409"/>
      <c r="AM23" s="425"/>
      <c r="AN23" s="426"/>
      <c r="AO23" s="426"/>
      <c r="AP23" s="426"/>
      <c r="AQ23" s="426"/>
      <c r="AR23" s="427"/>
      <c r="AS23" s="413"/>
      <c r="AT23" s="414"/>
      <c r="AU23" s="414"/>
      <c r="AV23" s="414"/>
      <c r="AW23" s="414"/>
      <c r="AX23" s="429"/>
      <c r="AY23" s="433" t="s">
        <v>177</v>
      </c>
      <c r="AZ23" s="434"/>
      <c r="BA23" s="434"/>
      <c r="BB23" s="434"/>
      <c r="BC23" s="434"/>
      <c r="BD23" s="434"/>
      <c r="BE23" s="434"/>
      <c r="BF23" s="434"/>
      <c r="BG23" s="434"/>
      <c r="BH23" s="434"/>
      <c r="BI23" s="434"/>
      <c r="BJ23" s="434"/>
      <c r="BK23" s="434"/>
      <c r="BL23" s="434"/>
      <c r="BM23" s="435"/>
      <c r="BN23" s="419">
        <v>13985804</v>
      </c>
      <c r="BO23" s="420"/>
      <c r="BP23" s="420"/>
      <c r="BQ23" s="420"/>
      <c r="BR23" s="420"/>
      <c r="BS23" s="420"/>
      <c r="BT23" s="420"/>
      <c r="BU23" s="421"/>
      <c r="BV23" s="419">
        <v>13111989</v>
      </c>
      <c r="BW23" s="420"/>
      <c r="BX23" s="420"/>
      <c r="BY23" s="420"/>
      <c r="BZ23" s="420"/>
      <c r="CA23" s="420"/>
      <c r="CB23" s="420"/>
      <c r="CC23" s="421"/>
      <c r="CD23" s="194"/>
      <c r="CE23" s="451"/>
      <c r="CF23" s="451"/>
      <c r="CG23" s="451"/>
      <c r="CH23" s="451"/>
      <c r="CI23" s="451"/>
      <c r="CJ23" s="451"/>
      <c r="CK23" s="451"/>
      <c r="CL23" s="451"/>
      <c r="CM23" s="451"/>
      <c r="CN23" s="451"/>
      <c r="CO23" s="451"/>
      <c r="CP23" s="451"/>
      <c r="CQ23" s="451"/>
      <c r="CR23" s="451"/>
      <c r="CS23" s="452"/>
      <c r="CT23" s="416"/>
      <c r="CU23" s="417"/>
      <c r="CV23" s="417"/>
      <c r="CW23" s="417"/>
      <c r="CX23" s="417"/>
      <c r="CY23" s="417"/>
      <c r="CZ23" s="417"/>
      <c r="DA23" s="418"/>
      <c r="DB23" s="416"/>
      <c r="DC23" s="417"/>
      <c r="DD23" s="417"/>
      <c r="DE23" s="417"/>
      <c r="DF23" s="417"/>
      <c r="DG23" s="417"/>
      <c r="DH23" s="417"/>
      <c r="DI23" s="418"/>
    </row>
    <row r="24" spans="1:113" ht="18.75" customHeight="1" thickBot="1" x14ac:dyDescent="0.2">
      <c r="A24" s="181"/>
      <c r="B24" s="398"/>
      <c r="C24" s="399"/>
      <c r="D24" s="400"/>
      <c r="E24" s="375" t="s">
        <v>178</v>
      </c>
      <c r="F24" s="376"/>
      <c r="G24" s="376"/>
      <c r="H24" s="376"/>
      <c r="I24" s="376"/>
      <c r="J24" s="376"/>
      <c r="K24" s="377"/>
      <c r="L24" s="372">
        <v>1</v>
      </c>
      <c r="M24" s="373"/>
      <c r="N24" s="373"/>
      <c r="O24" s="373"/>
      <c r="P24" s="374"/>
      <c r="Q24" s="372">
        <v>8750</v>
      </c>
      <c r="R24" s="373"/>
      <c r="S24" s="373"/>
      <c r="T24" s="373"/>
      <c r="U24" s="373"/>
      <c r="V24" s="374"/>
      <c r="W24" s="462"/>
      <c r="X24" s="399"/>
      <c r="Y24" s="400"/>
      <c r="Z24" s="375" t="s">
        <v>179</v>
      </c>
      <c r="AA24" s="376"/>
      <c r="AB24" s="376"/>
      <c r="AC24" s="376"/>
      <c r="AD24" s="376"/>
      <c r="AE24" s="376"/>
      <c r="AF24" s="376"/>
      <c r="AG24" s="377"/>
      <c r="AH24" s="372">
        <v>318</v>
      </c>
      <c r="AI24" s="373"/>
      <c r="AJ24" s="373"/>
      <c r="AK24" s="373"/>
      <c r="AL24" s="374"/>
      <c r="AM24" s="372">
        <v>964494</v>
      </c>
      <c r="AN24" s="373"/>
      <c r="AO24" s="373"/>
      <c r="AP24" s="373"/>
      <c r="AQ24" s="373"/>
      <c r="AR24" s="374"/>
      <c r="AS24" s="372">
        <v>3033</v>
      </c>
      <c r="AT24" s="373"/>
      <c r="AU24" s="373"/>
      <c r="AV24" s="373"/>
      <c r="AW24" s="373"/>
      <c r="AX24" s="432"/>
      <c r="AY24" s="392" t="s">
        <v>180</v>
      </c>
      <c r="AZ24" s="393"/>
      <c r="BA24" s="393"/>
      <c r="BB24" s="393"/>
      <c r="BC24" s="393"/>
      <c r="BD24" s="393"/>
      <c r="BE24" s="393"/>
      <c r="BF24" s="393"/>
      <c r="BG24" s="393"/>
      <c r="BH24" s="393"/>
      <c r="BI24" s="393"/>
      <c r="BJ24" s="393"/>
      <c r="BK24" s="393"/>
      <c r="BL24" s="393"/>
      <c r="BM24" s="394"/>
      <c r="BN24" s="419">
        <v>7035699</v>
      </c>
      <c r="BO24" s="420"/>
      <c r="BP24" s="420"/>
      <c r="BQ24" s="420"/>
      <c r="BR24" s="420"/>
      <c r="BS24" s="420"/>
      <c r="BT24" s="420"/>
      <c r="BU24" s="421"/>
      <c r="BV24" s="419">
        <v>5853363</v>
      </c>
      <c r="BW24" s="420"/>
      <c r="BX24" s="420"/>
      <c r="BY24" s="420"/>
      <c r="BZ24" s="420"/>
      <c r="CA24" s="420"/>
      <c r="CB24" s="420"/>
      <c r="CC24" s="421"/>
      <c r="CD24" s="194"/>
      <c r="CE24" s="451"/>
      <c r="CF24" s="451"/>
      <c r="CG24" s="451"/>
      <c r="CH24" s="451"/>
      <c r="CI24" s="451"/>
      <c r="CJ24" s="451"/>
      <c r="CK24" s="451"/>
      <c r="CL24" s="451"/>
      <c r="CM24" s="451"/>
      <c r="CN24" s="451"/>
      <c r="CO24" s="451"/>
      <c r="CP24" s="451"/>
      <c r="CQ24" s="451"/>
      <c r="CR24" s="451"/>
      <c r="CS24" s="452"/>
      <c r="CT24" s="416"/>
      <c r="CU24" s="417"/>
      <c r="CV24" s="417"/>
      <c r="CW24" s="417"/>
      <c r="CX24" s="417"/>
      <c r="CY24" s="417"/>
      <c r="CZ24" s="417"/>
      <c r="DA24" s="418"/>
      <c r="DB24" s="416"/>
      <c r="DC24" s="417"/>
      <c r="DD24" s="417"/>
      <c r="DE24" s="417"/>
      <c r="DF24" s="417"/>
      <c r="DG24" s="417"/>
      <c r="DH24" s="417"/>
      <c r="DI24" s="418"/>
    </row>
    <row r="25" spans="1:113" ht="18.75" customHeight="1" x14ac:dyDescent="0.15">
      <c r="A25" s="181"/>
      <c r="B25" s="398"/>
      <c r="C25" s="399"/>
      <c r="D25" s="400"/>
      <c r="E25" s="375" t="s">
        <v>181</v>
      </c>
      <c r="F25" s="376"/>
      <c r="G25" s="376"/>
      <c r="H25" s="376"/>
      <c r="I25" s="376"/>
      <c r="J25" s="376"/>
      <c r="K25" s="377"/>
      <c r="L25" s="372">
        <v>2</v>
      </c>
      <c r="M25" s="373"/>
      <c r="N25" s="373"/>
      <c r="O25" s="373"/>
      <c r="P25" s="374"/>
      <c r="Q25" s="372">
        <v>6890</v>
      </c>
      <c r="R25" s="373"/>
      <c r="S25" s="373"/>
      <c r="T25" s="373"/>
      <c r="U25" s="373"/>
      <c r="V25" s="374"/>
      <c r="W25" s="462"/>
      <c r="X25" s="399"/>
      <c r="Y25" s="400"/>
      <c r="Z25" s="375" t="s">
        <v>182</v>
      </c>
      <c r="AA25" s="376"/>
      <c r="AB25" s="376"/>
      <c r="AC25" s="376"/>
      <c r="AD25" s="376"/>
      <c r="AE25" s="376"/>
      <c r="AF25" s="376"/>
      <c r="AG25" s="377"/>
      <c r="AH25" s="372" t="s">
        <v>142</v>
      </c>
      <c r="AI25" s="373"/>
      <c r="AJ25" s="373"/>
      <c r="AK25" s="373"/>
      <c r="AL25" s="374"/>
      <c r="AM25" s="372" t="s">
        <v>183</v>
      </c>
      <c r="AN25" s="373"/>
      <c r="AO25" s="373"/>
      <c r="AP25" s="373"/>
      <c r="AQ25" s="373"/>
      <c r="AR25" s="374"/>
      <c r="AS25" s="372" t="s">
        <v>183</v>
      </c>
      <c r="AT25" s="373"/>
      <c r="AU25" s="373"/>
      <c r="AV25" s="373"/>
      <c r="AW25" s="373"/>
      <c r="AX25" s="432"/>
      <c r="AY25" s="445" t="s">
        <v>184</v>
      </c>
      <c r="AZ25" s="446"/>
      <c r="BA25" s="446"/>
      <c r="BB25" s="446"/>
      <c r="BC25" s="446"/>
      <c r="BD25" s="446"/>
      <c r="BE25" s="446"/>
      <c r="BF25" s="446"/>
      <c r="BG25" s="446"/>
      <c r="BH25" s="446"/>
      <c r="BI25" s="446"/>
      <c r="BJ25" s="446"/>
      <c r="BK25" s="446"/>
      <c r="BL25" s="446"/>
      <c r="BM25" s="447"/>
      <c r="BN25" s="448">
        <v>2027412</v>
      </c>
      <c r="BO25" s="449"/>
      <c r="BP25" s="449"/>
      <c r="BQ25" s="449"/>
      <c r="BR25" s="449"/>
      <c r="BS25" s="449"/>
      <c r="BT25" s="449"/>
      <c r="BU25" s="450"/>
      <c r="BV25" s="448">
        <v>3802626</v>
      </c>
      <c r="BW25" s="449"/>
      <c r="BX25" s="449"/>
      <c r="BY25" s="449"/>
      <c r="BZ25" s="449"/>
      <c r="CA25" s="449"/>
      <c r="CB25" s="449"/>
      <c r="CC25" s="450"/>
      <c r="CD25" s="194"/>
      <c r="CE25" s="451"/>
      <c r="CF25" s="451"/>
      <c r="CG25" s="451"/>
      <c r="CH25" s="451"/>
      <c r="CI25" s="451"/>
      <c r="CJ25" s="451"/>
      <c r="CK25" s="451"/>
      <c r="CL25" s="451"/>
      <c r="CM25" s="451"/>
      <c r="CN25" s="451"/>
      <c r="CO25" s="451"/>
      <c r="CP25" s="451"/>
      <c r="CQ25" s="451"/>
      <c r="CR25" s="451"/>
      <c r="CS25" s="452"/>
      <c r="CT25" s="416"/>
      <c r="CU25" s="417"/>
      <c r="CV25" s="417"/>
      <c r="CW25" s="417"/>
      <c r="CX25" s="417"/>
      <c r="CY25" s="417"/>
      <c r="CZ25" s="417"/>
      <c r="DA25" s="418"/>
      <c r="DB25" s="416"/>
      <c r="DC25" s="417"/>
      <c r="DD25" s="417"/>
      <c r="DE25" s="417"/>
      <c r="DF25" s="417"/>
      <c r="DG25" s="417"/>
      <c r="DH25" s="417"/>
      <c r="DI25" s="418"/>
    </row>
    <row r="26" spans="1:113" ht="18.75" customHeight="1" x14ac:dyDescent="0.15">
      <c r="A26" s="181"/>
      <c r="B26" s="398"/>
      <c r="C26" s="399"/>
      <c r="D26" s="400"/>
      <c r="E26" s="375" t="s">
        <v>185</v>
      </c>
      <c r="F26" s="376"/>
      <c r="G26" s="376"/>
      <c r="H26" s="376"/>
      <c r="I26" s="376"/>
      <c r="J26" s="376"/>
      <c r="K26" s="377"/>
      <c r="L26" s="372">
        <v>1</v>
      </c>
      <c r="M26" s="373"/>
      <c r="N26" s="373"/>
      <c r="O26" s="373"/>
      <c r="P26" s="374"/>
      <c r="Q26" s="372">
        <v>6560</v>
      </c>
      <c r="R26" s="373"/>
      <c r="S26" s="373"/>
      <c r="T26" s="373"/>
      <c r="U26" s="373"/>
      <c r="V26" s="374"/>
      <c r="W26" s="462"/>
      <c r="X26" s="399"/>
      <c r="Y26" s="400"/>
      <c r="Z26" s="375" t="s">
        <v>186</v>
      </c>
      <c r="AA26" s="430"/>
      <c r="AB26" s="430"/>
      <c r="AC26" s="430"/>
      <c r="AD26" s="430"/>
      <c r="AE26" s="430"/>
      <c r="AF26" s="430"/>
      <c r="AG26" s="431"/>
      <c r="AH26" s="372">
        <v>1</v>
      </c>
      <c r="AI26" s="373"/>
      <c r="AJ26" s="373"/>
      <c r="AK26" s="373"/>
      <c r="AL26" s="374"/>
      <c r="AM26" s="372" t="s">
        <v>187</v>
      </c>
      <c r="AN26" s="373"/>
      <c r="AO26" s="373"/>
      <c r="AP26" s="373"/>
      <c r="AQ26" s="373"/>
      <c r="AR26" s="374"/>
      <c r="AS26" s="372" t="s">
        <v>187</v>
      </c>
      <c r="AT26" s="373"/>
      <c r="AU26" s="373"/>
      <c r="AV26" s="373"/>
      <c r="AW26" s="373"/>
      <c r="AX26" s="432"/>
      <c r="AY26" s="459" t="s">
        <v>188</v>
      </c>
      <c r="AZ26" s="379"/>
      <c r="BA26" s="379"/>
      <c r="BB26" s="379"/>
      <c r="BC26" s="379"/>
      <c r="BD26" s="379"/>
      <c r="BE26" s="379"/>
      <c r="BF26" s="379"/>
      <c r="BG26" s="379"/>
      <c r="BH26" s="379"/>
      <c r="BI26" s="379"/>
      <c r="BJ26" s="379"/>
      <c r="BK26" s="379"/>
      <c r="BL26" s="379"/>
      <c r="BM26" s="460"/>
      <c r="BN26" s="419" t="s">
        <v>183</v>
      </c>
      <c r="BO26" s="420"/>
      <c r="BP26" s="420"/>
      <c r="BQ26" s="420"/>
      <c r="BR26" s="420"/>
      <c r="BS26" s="420"/>
      <c r="BT26" s="420"/>
      <c r="BU26" s="421"/>
      <c r="BV26" s="419" t="s">
        <v>189</v>
      </c>
      <c r="BW26" s="420"/>
      <c r="BX26" s="420"/>
      <c r="BY26" s="420"/>
      <c r="BZ26" s="420"/>
      <c r="CA26" s="420"/>
      <c r="CB26" s="420"/>
      <c r="CC26" s="421"/>
      <c r="CD26" s="194"/>
      <c r="CE26" s="451"/>
      <c r="CF26" s="451"/>
      <c r="CG26" s="451"/>
      <c r="CH26" s="451"/>
      <c r="CI26" s="451"/>
      <c r="CJ26" s="451"/>
      <c r="CK26" s="451"/>
      <c r="CL26" s="451"/>
      <c r="CM26" s="451"/>
      <c r="CN26" s="451"/>
      <c r="CO26" s="451"/>
      <c r="CP26" s="451"/>
      <c r="CQ26" s="451"/>
      <c r="CR26" s="451"/>
      <c r="CS26" s="452"/>
      <c r="CT26" s="416"/>
      <c r="CU26" s="417"/>
      <c r="CV26" s="417"/>
      <c r="CW26" s="417"/>
      <c r="CX26" s="417"/>
      <c r="CY26" s="417"/>
      <c r="CZ26" s="417"/>
      <c r="DA26" s="418"/>
      <c r="DB26" s="416"/>
      <c r="DC26" s="417"/>
      <c r="DD26" s="417"/>
      <c r="DE26" s="417"/>
      <c r="DF26" s="417"/>
      <c r="DG26" s="417"/>
      <c r="DH26" s="417"/>
      <c r="DI26" s="418"/>
    </row>
    <row r="27" spans="1:113" ht="18.75" customHeight="1" thickBot="1" x14ac:dyDescent="0.2">
      <c r="A27" s="181"/>
      <c r="B27" s="398"/>
      <c r="C27" s="399"/>
      <c r="D27" s="400"/>
      <c r="E27" s="375" t="s">
        <v>190</v>
      </c>
      <c r="F27" s="376"/>
      <c r="G27" s="376"/>
      <c r="H27" s="376"/>
      <c r="I27" s="376"/>
      <c r="J27" s="376"/>
      <c r="K27" s="377"/>
      <c r="L27" s="372">
        <v>1</v>
      </c>
      <c r="M27" s="373"/>
      <c r="N27" s="373"/>
      <c r="O27" s="373"/>
      <c r="P27" s="374"/>
      <c r="Q27" s="372">
        <v>4950</v>
      </c>
      <c r="R27" s="373"/>
      <c r="S27" s="373"/>
      <c r="T27" s="373"/>
      <c r="U27" s="373"/>
      <c r="V27" s="374"/>
      <c r="W27" s="462"/>
      <c r="X27" s="399"/>
      <c r="Y27" s="400"/>
      <c r="Z27" s="375" t="s">
        <v>191</v>
      </c>
      <c r="AA27" s="376"/>
      <c r="AB27" s="376"/>
      <c r="AC27" s="376"/>
      <c r="AD27" s="376"/>
      <c r="AE27" s="376"/>
      <c r="AF27" s="376"/>
      <c r="AG27" s="377"/>
      <c r="AH27" s="372">
        <v>1</v>
      </c>
      <c r="AI27" s="373"/>
      <c r="AJ27" s="373"/>
      <c r="AK27" s="373"/>
      <c r="AL27" s="374"/>
      <c r="AM27" s="372" t="s">
        <v>187</v>
      </c>
      <c r="AN27" s="373"/>
      <c r="AO27" s="373"/>
      <c r="AP27" s="373"/>
      <c r="AQ27" s="373"/>
      <c r="AR27" s="374"/>
      <c r="AS27" s="372" t="s">
        <v>187</v>
      </c>
      <c r="AT27" s="373"/>
      <c r="AU27" s="373"/>
      <c r="AV27" s="373"/>
      <c r="AW27" s="373"/>
      <c r="AX27" s="432"/>
      <c r="AY27" s="456" t="s">
        <v>192</v>
      </c>
      <c r="AZ27" s="457"/>
      <c r="BA27" s="457"/>
      <c r="BB27" s="457"/>
      <c r="BC27" s="457"/>
      <c r="BD27" s="457"/>
      <c r="BE27" s="457"/>
      <c r="BF27" s="457"/>
      <c r="BG27" s="457"/>
      <c r="BH27" s="457"/>
      <c r="BI27" s="457"/>
      <c r="BJ27" s="457"/>
      <c r="BK27" s="457"/>
      <c r="BL27" s="457"/>
      <c r="BM27" s="458"/>
      <c r="BN27" s="453" t="s">
        <v>132</v>
      </c>
      <c r="BO27" s="454"/>
      <c r="BP27" s="454"/>
      <c r="BQ27" s="454"/>
      <c r="BR27" s="454"/>
      <c r="BS27" s="454"/>
      <c r="BT27" s="454"/>
      <c r="BU27" s="455"/>
      <c r="BV27" s="453" t="s">
        <v>183</v>
      </c>
      <c r="BW27" s="454"/>
      <c r="BX27" s="454"/>
      <c r="BY27" s="454"/>
      <c r="BZ27" s="454"/>
      <c r="CA27" s="454"/>
      <c r="CB27" s="454"/>
      <c r="CC27" s="455"/>
      <c r="CD27" s="196"/>
      <c r="CE27" s="451"/>
      <c r="CF27" s="451"/>
      <c r="CG27" s="451"/>
      <c r="CH27" s="451"/>
      <c r="CI27" s="451"/>
      <c r="CJ27" s="451"/>
      <c r="CK27" s="451"/>
      <c r="CL27" s="451"/>
      <c r="CM27" s="451"/>
      <c r="CN27" s="451"/>
      <c r="CO27" s="451"/>
      <c r="CP27" s="451"/>
      <c r="CQ27" s="451"/>
      <c r="CR27" s="451"/>
      <c r="CS27" s="452"/>
      <c r="CT27" s="416"/>
      <c r="CU27" s="417"/>
      <c r="CV27" s="417"/>
      <c r="CW27" s="417"/>
      <c r="CX27" s="417"/>
      <c r="CY27" s="417"/>
      <c r="CZ27" s="417"/>
      <c r="DA27" s="418"/>
      <c r="DB27" s="416"/>
      <c r="DC27" s="417"/>
      <c r="DD27" s="417"/>
      <c r="DE27" s="417"/>
      <c r="DF27" s="417"/>
      <c r="DG27" s="417"/>
      <c r="DH27" s="417"/>
      <c r="DI27" s="418"/>
    </row>
    <row r="28" spans="1:113" ht="18.75" customHeight="1" x14ac:dyDescent="0.15">
      <c r="A28" s="181"/>
      <c r="B28" s="398"/>
      <c r="C28" s="399"/>
      <c r="D28" s="400"/>
      <c r="E28" s="375" t="s">
        <v>193</v>
      </c>
      <c r="F28" s="376"/>
      <c r="G28" s="376"/>
      <c r="H28" s="376"/>
      <c r="I28" s="376"/>
      <c r="J28" s="376"/>
      <c r="K28" s="377"/>
      <c r="L28" s="372">
        <v>1</v>
      </c>
      <c r="M28" s="373"/>
      <c r="N28" s="373"/>
      <c r="O28" s="373"/>
      <c r="P28" s="374"/>
      <c r="Q28" s="372">
        <v>4360</v>
      </c>
      <c r="R28" s="373"/>
      <c r="S28" s="373"/>
      <c r="T28" s="373"/>
      <c r="U28" s="373"/>
      <c r="V28" s="374"/>
      <c r="W28" s="462"/>
      <c r="X28" s="399"/>
      <c r="Y28" s="400"/>
      <c r="Z28" s="375" t="s">
        <v>194</v>
      </c>
      <c r="AA28" s="376"/>
      <c r="AB28" s="376"/>
      <c r="AC28" s="376"/>
      <c r="AD28" s="376"/>
      <c r="AE28" s="376"/>
      <c r="AF28" s="376"/>
      <c r="AG28" s="377"/>
      <c r="AH28" s="372" t="s">
        <v>141</v>
      </c>
      <c r="AI28" s="373"/>
      <c r="AJ28" s="373"/>
      <c r="AK28" s="373"/>
      <c r="AL28" s="374"/>
      <c r="AM28" s="372" t="s">
        <v>183</v>
      </c>
      <c r="AN28" s="373"/>
      <c r="AO28" s="373"/>
      <c r="AP28" s="373"/>
      <c r="AQ28" s="373"/>
      <c r="AR28" s="374"/>
      <c r="AS28" s="372" t="s">
        <v>183</v>
      </c>
      <c r="AT28" s="373"/>
      <c r="AU28" s="373"/>
      <c r="AV28" s="373"/>
      <c r="AW28" s="373"/>
      <c r="AX28" s="432"/>
      <c r="AY28" s="436" t="s">
        <v>195</v>
      </c>
      <c r="AZ28" s="437"/>
      <c r="BA28" s="437"/>
      <c r="BB28" s="438"/>
      <c r="BC28" s="445" t="s">
        <v>50</v>
      </c>
      <c r="BD28" s="446"/>
      <c r="BE28" s="446"/>
      <c r="BF28" s="446"/>
      <c r="BG28" s="446"/>
      <c r="BH28" s="446"/>
      <c r="BI28" s="446"/>
      <c r="BJ28" s="446"/>
      <c r="BK28" s="446"/>
      <c r="BL28" s="446"/>
      <c r="BM28" s="447"/>
      <c r="BN28" s="448">
        <v>3277545</v>
      </c>
      <c r="BO28" s="449"/>
      <c r="BP28" s="449"/>
      <c r="BQ28" s="449"/>
      <c r="BR28" s="449"/>
      <c r="BS28" s="449"/>
      <c r="BT28" s="449"/>
      <c r="BU28" s="450"/>
      <c r="BV28" s="448">
        <v>3365856</v>
      </c>
      <c r="BW28" s="449"/>
      <c r="BX28" s="449"/>
      <c r="BY28" s="449"/>
      <c r="BZ28" s="449"/>
      <c r="CA28" s="449"/>
      <c r="CB28" s="449"/>
      <c r="CC28" s="450"/>
      <c r="CD28" s="194"/>
      <c r="CE28" s="451"/>
      <c r="CF28" s="451"/>
      <c r="CG28" s="451"/>
      <c r="CH28" s="451"/>
      <c r="CI28" s="451"/>
      <c r="CJ28" s="451"/>
      <c r="CK28" s="451"/>
      <c r="CL28" s="451"/>
      <c r="CM28" s="451"/>
      <c r="CN28" s="451"/>
      <c r="CO28" s="451"/>
      <c r="CP28" s="451"/>
      <c r="CQ28" s="451"/>
      <c r="CR28" s="451"/>
      <c r="CS28" s="452"/>
      <c r="CT28" s="416"/>
      <c r="CU28" s="417"/>
      <c r="CV28" s="417"/>
      <c r="CW28" s="417"/>
      <c r="CX28" s="417"/>
      <c r="CY28" s="417"/>
      <c r="CZ28" s="417"/>
      <c r="DA28" s="418"/>
      <c r="DB28" s="416"/>
      <c r="DC28" s="417"/>
      <c r="DD28" s="417"/>
      <c r="DE28" s="417"/>
      <c r="DF28" s="417"/>
      <c r="DG28" s="417"/>
      <c r="DH28" s="417"/>
      <c r="DI28" s="418"/>
    </row>
    <row r="29" spans="1:113" ht="18.75" customHeight="1" x14ac:dyDescent="0.15">
      <c r="A29" s="181"/>
      <c r="B29" s="398"/>
      <c r="C29" s="399"/>
      <c r="D29" s="400"/>
      <c r="E29" s="375" t="s">
        <v>196</v>
      </c>
      <c r="F29" s="376"/>
      <c r="G29" s="376"/>
      <c r="H29" s="376"/>
      <c r="I29" s="376"/>
      <c r="J29" s="376"/>
      <c r="K29" s="377"/>
      <c r="L29" s="372">
        <v>17</v>
      </c>
      <c r="M29" s="373"/>
      <c r="N29" s="373"/>
      <c r="O29" s="373"/>
      <c r="P29" s="374"/>
      <c r="Q29" s="372">
        <v>4000</v>
      </c>
      <c r="R29" s="373"/>
      <c r="S29" s="373"/>
      <c r="T29" s="373"/>
      <c r="U29" s="373"/>
      <c r="V29" s="374"/>
      <c r="W29" s="463"/>
      <c r="X29" s="464"/>
      <c r="Y29" s="465"/>
      <c r="Z29" s="375" t="s">
        <v>197</v>
      </c>
      <c r="AA29" s="376"/>
      <c r="AB29" s="376"/>
      <c r="AC29" s="376"/>
      <c r="AD29" s="376"/>
      <c r="AE29" s="376"/>
      <c r="AF29" s="376"/>
      <c r="AG29" s="377"/>
      <c r="AH29" s="372">
        <v>319</v>
      </c>
      <c r="AI29" s="373"/>
      <c r="AJ29" s="373"/>
      <c r="AK29" s="373"/>
      <c r="AL29" s="374"/>
      <c r="AM29" s="372">
        <v>968685</v>
      </c>
      <c r="AN29" s="373"/>
      <c r="AO29" s="373"/>
      <c r="AP29" s="373"/>
      <c r="AQ29" s="373"/>
      <c r="AR29" s="374"/>
      <c r="AS29" s="372">
        <v>3037</v>
      </c>
      <c r="AT29" s="373"/>
      <c r="AU29" s="373"/>
      <c r="AV29" s="373"/>
      <c r="AW29" s="373"/>
      <c r="AX29" s="432"/>
      <c r="AY29" s="439"/>
      <c r="AZ29" s="440"/>
      <c r="BA29" s="440"/>
      <c r="BB29" s="441"/>
      <c r="BC29" s="433" t="s">
        <v>198</v>
      </c>
      <c r="BD29" s="434"/>
      <c r="BE29" s="434"/>
      <c r="BF29" s="434"/>
      <c r="BG29" s="434"/>
      <c r="BH29" s="434"/>
      <c r="BI29" s="434"/>
      <c r="BJ29" s="434"/>
      <c r="BK29" s="434"/>
      <c r="BL29" s="434"/>
      <c r="BM29" s="435"/>
      <c r="BN29" s="419">
        <v>782784</v>
      </c>
      <c r="BO29" s="420"/>
      <c r="BP29" s="420"/>
      <c r="BQ29" s="420"/>
      <c r="BR29" s="420"/>
      <c r="BS29" s="420"/>
      <c r="BT29" s="420"/>
      <c r="BU29" s="421"/>
      <c r="BV29" s="419">
        <v>321929</v>
      </c>
      <c r="BW29" s="420"/>
      <c r="BX29" s="420"/>
      <c r="BY29" s="420"/>
      <c r="BZ29" s="420"/>
      <c r="CA29" s="420"/>
      <c r="CB29" s="420"/>
      <c r="CC29" s="421"/>
      <c r="CD29" s="196"/>
      <c r="CE29" s="451"/>
      <c r="CF29" s="451"/>
      <c r="CG29" s="451"/>
      <c r="CH29" s="451"/>
      <c r="CI29" s="451"/>
      <c r="CJ29" s="451"/>
      <c r="CK29" s="451"/>
      <c r="CL29" s="451"/>
      <c r="CM29" s="451"/>
      <c r="CN29" s="451"/>
      <c r="CO29" s="451"/>
      <c r="CP29" s="451"/>
      <c r="CQ29" s="451"/>
      <c r="CR29" s="451"/>
      <c r="CS29" s="452"/>
      <c r="CT29" s="416"/>
      <c r="CU29" s="417"/>
      <c r="CV29" s="417"/>
      <c r="CW29" s="417"/>
      <c r="CX29" s="417"/>
      <c r="CY29" s="417"/>
      <c r="CZ29" s="417"/>
      <c r="DA29" s="418"/>
      <c r="DB29" s="416"/>
      <c r="DC29" s="417"/>
      <c r="DD29" s="417"/>
      <c r="DE29" s="417"/>
      <c r="DF29" s="417"/>
      <c r="DG29" s="417"/>
      <c r="DH29" s="417"/>
      <c r="DI29" s="418"/>
    </row>
    <row r="30" spans="1:113" ht="18.75" customHeight="1" thickBot="1" x14ac:dyDescent="0.2">
      <c r="A30" s="181"/>
      <c r="B30" s="401"/>
      <c r="C30" s="402"/>
      <c r="D30" s="403"/>
      <c r="E30" s="380"/>
      <c r="F30" s="381"/>
      <c r="G30" s="381"/>
      <c r="H30" s="381"/>
      <c r="I30" s="381"/>
      <c r="J30" s="381"/>
      <c r="K30" s="382"/>
      <c r="L30" s="383"/>
      <c r="M30" s="384"/>
      <c r="N30" s="384"/>
      <c r="O30" s="384"/>
      <c r="P30" s="385"/>
      <c r="Q30" s="383"/>
      <c r="R30" s="384"/>
      <c r="S30" s="384"/>
      <c r="T30" s="384"/>
      <c r="U30" s="384"/>
      <c r="V30" s="385"/>
      <c r="W30" s="386" t="s">
        <v>199</v>
      </c>
      <c r="X30" s="387"/>
      <c r="Y30" s="387"/>
      <c r="Z30" s="387"/>
      <c r="AA30" s="387"/>
      <c r="AB30" s="387"/>
      <c r="AC30" s="387"/>
      <c r="AD30" s="387"/>
      <c r="AE30" s="387"/>
      <c r="AF30" s="387"/>
      <c r="AG30" s="388"/>
      <c r="AH30" s="389">
        <v>93.7</v>
      </c>
      <c r="AI30" s="390"/>
      <c r="AJ30" s="390"/>
      <c r="AK30" s="390"/>
      <c r="AL30" s="390"/>
      <c r="AM30" s="390"/>
      <c r="AN30" s="390"/>
      <c r="AO30" s="390"/>
      <c r="AP30" s="390"/>
      <c r="AQ30" s="390"/>
      <c r="AR30" s="390"/>
      <c r="AS30" s="390"/>
      <c r="AT30" s="390"/>
      <c r="AU30" s="390"/>
      <c r="AV30" s="390"/>
      <c r="AW30" s="390"/>
      <c r="AX30" s="391"/>
      <c r="AY30" s="442"/>
      <c r="AZ30" s="443"/>
      <c r="BA30" s="443"/>
      <c r="BB30" s="444"/>
      <c r="BC30" s="392" t="s">
        <v>52</v>
      </c>
      <c r="BD30" s="393"/>
      <c r="BE30" s="393"/>
      <c r="BF30" s="393"/>
      <c r="BG30" s="393"/>
      <c r="BH30" s="393"/>
      <c r="BI30" s="393"/>
      <c r="BJ30" s="393"/>
      <c r="BK30" s="393"/>
      <c r="BL30" s="393"/>
      <c r="BM30" s="394"/>
      <c r="BN30" s="453">
        <v>4239594</v>
      </c>
      <c r="BO30" s="454"/>
      <c r="BP30" s="454"/>
      <c r="BQ30" s="454"/>
      <c r="BR30" s="454"/>
      <c r="BS30" s="454"/>
      <c r="BT30" s="454"/>
      <c r="BU30" s="455"/>
      <c r="BV30" s="453">
        <v>3291189</v>
      </c>
      <c r="BW30" s="454"/>
      <c r="BX30" s="454"/>
      <c r="BY30" s="454"/>
      <c r="BZ30" s="454"/>
      <c r="CA30" s="454"/>
      <c r="CB30" s="454"/>
      <c r="CC30" s="455"/>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378" t="s">
        <v>200</v>
      </c>
      <c r="D32" s="378"/>
      <c r="E32" s="378"/>
      <c r="F32" s="378"/>
      <c r="G32" s="378"/>
      <c r="H32" s="378"/>
      <c r="I32" s="378"/>
      <c r="J32" s="378"/>
      <c r="K32" s="378"/>
      <c r="L32" s="378"/>
      <c r="M32" s="378"/>
      <c r="N32" s="378"/>
      <c r="O32" s="378"/>
      <c r="P32" s="378"/>
      <c r="Q32" s="378"/>
      <c r="R32" s="378"/>
      <c r="S32" s="378"/>
      <c r="U32" s="379" t="s">
        <v>201</v>
      </c>
      <c r="V32" s="379"/>
      <c r="W32" s="379"/>
      <c r="X32" s="379"/>
      <c r="Y32" s="379"/>
      <c r="Z32" s="379"/>
      <c r="AA32" s="379"/>
      <c r="AB32" s="379"/>
      <c r="AC32" s="379"/>
      <c r="AD32" s="379"/>
      <c r="AE32" s="379"/>
      <c r="AF32" s="379"/>
      <c r="AG32" s="379"/>
      <c r="AH32" s="379"/>
      <c r="AI32" s="379"/>
      <c r="AJ32" s="379"/>
      <c r="AK32" s="379"/>
      <c r="AM32" s="379" t="s">
        <v>202</v>
      </c>
      <c r="AN32" s="379"/>
      <c r="AO32" s="379"/>
      <c r="AP32" s="379"/>
      <c r="AQ32" s="379"/>
      <c r="AR32" s="379"/>
      <c r="AS32" s="379"/>
      <c r="AT32" s="379"/>
      <c r="AU32" s="379"/>
      <c r="AV32" s="379"/>
      <c r="AW32" s="379"/>
      <c r="AX32" s="379"/>
      <c r="AY32" s="379"/>
      <c r="AZ32" s="379"/>
      <c r="BA32" s="379"/>
      <c r="BB32" s="379"/>
      <c r="BC32" s="379"/>
      <c r="BE32" s="379" t="s">
        <v>203</v>
      </c>
      <c r="BF32" s="379"/>
      <c r="BG32" s="379"/>
      <c r="BH32" s="379"/>
      <c r="BI32" s="379"/>
      <c r="BJ32" s="379"/>
      <c r="BK32" s="379"/>
      <c r="BL32" s="379"/>
      <c r="BM32" s="379"/>
      <c r="BN32" s="379"/>
      <c r="BO32" s="379"/>
      <c r="BP32" s="379"/>
      <c r="BQ32" s="379"/>
      <c r="BR32" s="379"/>
      <c r="BS32" s="379"/>
      <c r="BT32" s="379"/>
      <c r="BU32" s="379"/>
      <c r="BW32" s="379" t="s">
        <v>204</v>
      </c>
      <c r="BX32" s="379"/>
      <c r="BY32" s="379"/>
      <c r="BZ32" s="379"/>
      <c r="CA32" s="379"/>
      <c r="CB32" s="379"/>
      <c r="CC32" s="379"/>
      <c r="CD32" s="379"/>
      <c r="CE32" s="379"/>
      <c r="CF32" s="379"/>
      <c r="CG32" s="379"/>
      <c r="CH32" s="379"/>
      <c r="CI32" s="379"/>
      <c r="CJ32" s="379"/>
      <c r="CK32" s="379"/>
      <c r="CL32" s="379"/>
      <c r="CM32" s="379"/>
      <c r="CO32" s="379" t="s">
        <v>205</v>
      </c>
      <c r="CP32" s="379"/>
      <c r="CQ32" s="379"/>
      <c r="CR32" s="379"/>
      <c r="CS32" s="379"/>
      <c r="CT32" s="379"/>
      <c r="CU32" s="379"/>
      <c r="CV32" s="379"/>
      <c r="CW32" s="379"/>
      <c r="CX32" s="379"/>
      <c r="CY32" s="379"/>
      <c r="CZ32" s="379"/>
      <c r="DA32" s="379"/>
      <c r="DB32" s="379"/>
      <c r="DC32" s="379"/>
      <c r="DD32" s="379"/>
      <c r="DE32" s="379"/>
      <c r="DI32" s="204"/>
    </row>
    <row r="33" spans="1:113" ht="13.5" customHeight="1" x14ac:dyDescent="0.15">
      <c r="A33" s="181"/>
      <c r="B33" s="205"/>
      <c r="C33" s="371" t="s">
        <v>206</v>
      </c>
      <c r="D33" s="371"/>
      <c r="E33" s="370" t="s">
        <v>207</v>
      </c>
      <c r="F33" s="370"/>
      <c r="G33" s="370"/>
      <c r="H33" s="370"/>
      <c r="I33" s="370"/>
      <c r="J33" s="370"/>
      <c r="K33" s="370"/>
      <c r="L33" s="370"/>
      <c r="M33" s="370"/>
      <c r="N33" s="370"/>
      <c r="O33" s="370"/>
      <c r="P33" s="370"/>
      <c r="Q33" s="370"/>
      <c r="R33" s="370"/>
      <c r="S33" s="370"/>
      <c r="T33" s="206"/>
      <c r="U33" s="371" t="s">
        <v>206</v>
      </c>
      <c r="V33" s="371"/>
      <c r="W33" s="370" t="s">
        <v>208</v>
      </c>
      <c r="X33" s="370"/>
      <c r="Y33" s="370"/>
      <c r="Z33" s="370"/>
      <c r="AA33" s="370"/>
      <c r="AB33" s="370"/>
      <c r="AC33" s="370"/>
      <c r="AD33" s="370"/>
      <c r="AE33" s="370"/>
      <c r="AF33" s="370"/>
      <c r="AG33" s="370"/>
      <c r="AH33" s="370"/>
      <c r="AI33" s="370"/>
      <c r="AJ33" s="370"/>
      <c r="AK33" s="370"/>
      <c r="AL33" s="206"/>
      <c r="AM33" s="371" t="s">
        <v>209</v>
      </c>
      <c r="AN33" s="371"/>
      <c r="AO33" s="370" t="s">
        <v>208</v>
      </c>
      <c r="AP33" s="370"/>
      <c r="AQ33" s="370"/>
      <c r="AR33" s="370"/>
      <c r="AS33" s="370"/>
      <c r="AT33" s="370"/>
      <c r="AU33" s="370"/>
      <c r="AV33" s="370"/>
      <c r="AW33" s="370"/>
      <c r="AX33" s="370"/>
      <c r="AY33" s="370"/>
      <c r="AZ33" s="370"/>
      <c r="BA33" s="370"/>
      <c r="BB33" s="370"/>
      <c r="BC33" s="370"/>
      <c r="BD33" s="207"/>
      <c r="BE33" s="370" t="s">
        <v>210</v>
      </c>
      <c r="BF33" s="370"/>
      <c r="BG33" s="370" t="s">
        <v>211</v>
      </c>
      <c r="BH33" s="370"/>
      <c r="BI33" s="370"/>
      <c r="BJ33" s="370"/>
      <c r="BK33" s="370"/>
      <c r="BL33" s="370"/>
      <c r="BM33" s="370"/>
      <c r="BN33" s="370"/>
      <c r="BO33" s="370"/>
      <c r="BP33" s="370"/>
      <c r="BQ33" s="370"/>
      <c r="BR33" s="370"/>
      <c r="BS33" s="370"/>
      <c r="BT33" s="370"/>
      <c r="BU33" s="370"/>
      <c r="BV33" s="207"/>
      <c r="BW33" s="371" t="s">
        <v>210</v>
      </c>
      <c r="BX33" s="371"/>
      <c r="BY33" s="370" t="s">
        <v>212</v>
      </c>
      <c r="BZ33" s="370"/>
      <c r="CA33" s="370"/>
      <c r="CB33" s="370"/>
      <c r="CC33" s="370"/>
      <c r="CD33" s="370"/>
      <c r="CE33" s="370"/>
      <c r="CF33" s="370"/>
      <c r="CG33" s="370"/>
      <c r="CH33" s="370"/>
      <c r="CI33" s="370"/>
      <c r="CJ33" s="370"/>
      <c r="CK33" s="370"/>
      <c r="CL33" s="370"/>
      <c r="CM33" s="370"/>
      <c r="CN33" s="206"/>
      <c r="CO33" s="371" t="s">
        <v>206</v>
      </c>
      <c r="CP33" s="371"/>
      <c r="CQ33" s="370" t="s">
        <v>213</v>
      </c>
      <c r="CR33" s="370"/>
      <c r="CS33" s="370"/>
      <c r="CT33" s="370"/>
      <c r="CU33" s="370"/>
      <c r="CV33" s="370"/>
      <c r="CW33" s="370"/>
      <c r="CX33" s="370"/>
      <c r="CY33" s="370"/>
      <c r="CZ33" s="370"/>
      <c r="DA33" s="370"/>
      <c r="DB33" s="370"/>
      <c r="DC33" s="370"/>
      <c r="DD33" s="370"/>
      <c r="DE33" s="370"/>
      <c r="DF33" s="206"/>
      <c r="DG33" s="369" t="s">
        <v>214</v>
      </c>
      <c r="DH33" s="369"/>
      <c r="DI33" s="208"/>
    </row>
    <row r="34" spans="1:113" ht="32.25" customHeight="1" x14ac:dyDescent="0.15">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2</v>
      </c>
      <c r="V34" s="367"/>
      <c r="W34" s="368" t="str">
        <f>IF('各会計、関係団体の財政状況及び健全化判断比率'!B28="","",'各会計、関係団体の財政状況及び健全化判断比率'!B28)</f>
        <v>国民健康保険特別会計</v>
      </c>
      <c r="X34" s="368"/>
      <c r="Y34" s="368"/>
      <c r="Z34" s="368"/>
      <c r="AA34" s="368"/>
      <c r="AB34" s="368"/>
      <c r="AC34" s="368"/>
      <c r="AD34" s="368"/>
      <c r="AE34" s="368"/>
      <c r="AF34" s="368"/>
      <c r="AG34" s="368"/>
      <c r="AH34" s="368"/>
      <c r="AI34" s="368"/>
      <c r="AJ34" s="368"/>
      <c r="AK34" s="368"/>
      <c r="AL34" s="181"/>
      <c r="AM34" s="367">
        <f>IF(AO34="","",MAX(C34:D43,U34:V43)+1)</f>
        <v>5</v>
      </c>
      <c r="AN34" s="367"/>
      <c r="AO34" s="368" t="str">
        <f>IF('各会計、関係団体の財政状況及び健全化判断比率'!B31="","",'各会計、関係団体の財政状況及び健全化判断比率'!B31)</f>
        <v>水道事業会計</v>
      </c>
      <c r="AP34" s="368"/>
      <c r="AQ34" s="368"/>
      <c r="AR34" s="368"/>
      <c r="AS34" s="368"/>
      <c r="AT34" s="368"/>
      <c r="AU34" s="368"/>
      <c r="AV34" s="368"/>
      <c r="AW34" s="368"/>
      <c r="AX34" s="368"/>
      <c r="AY34" s="368"/>
      <c r="AZ34" s="368"/>
      <c r="BA34" s="368"/>
      <c r="BB34" s="368"/>
      <c r="BC34" s="368"/>
      <c r="BD34" s="181"/>
      <c r="BE34" s="367" t="str">
        <f>IF(BG34="","",MAX(C34:D43,U34:V43,AM34:AN43)+1)</f>
        <v/>
      </c>
      <c r="BF34" s="367"/>
      <c r="BG34" s="368"/>
      <c r="BH34" s="368"/>
      <c r="BI34" s="368"/>
      <c r="BJ34" s="368"/>
      <c r="BK34" s="368"/>
      <c r="BL34" s="368"/>
      <c r="BM34" s="368"/>
      <c r="BN34" s="368"/>
      <c r="BO34" s="368"/>
      <c r="BP34" s="368"/>
      <c r="BQ34" s="368"/>
      <c r="BR34" s="368"/>
      <c r="BS34" s="368"/>
      <c r="BT34" s="368"/>
      <c r="BU34" s="368"/>
      <c r="BV34" s="181"/>
      <c r="BW34" s="367">
        <f>IF(BY34="","",MAX(C34:D43,U34:V43,AM34:AN43,BE34:BF43)+1)</f>
        <v>7</v>
      </c>
      <c r="BX34" s="367"/>
      <c r="BY34" s="368" t="str">
        <f>IF('各会計、関係団体の財政状況及び健全化判断比率'!B68="","",'各会計、関係団体の財政状況及び健全化判断比率'!B68)</f>
        <v>福岡地区水道企業団</v>
      </c>
      <c r="BZ34" s="368"/>
      <c r="CA34" s="368"/>
      <c r="CB34" s="368"/>
      <c r="CC34" s="368"/>
      <c r="CD34" s="368"/>
      <c r="CE34" s="368"/>
      <c r="CF34" s="368"/>
      <c r="CG34" s="368"/>
      <c r="CH34" s="368"/>
      <c r="CI34" s="368"/>
      <c r="CJ34" s="368"/>
      <c r="CK34" s="368"/>
      <c r="CL34" s="368"/>
      <c r="CM34" s="368"/>
      <c r="CN34" s="181"/>
      <c r="CO34" s="367">
        <f>IF(CQ34="","",MAX(C34:D43,U34:V43,AM34:AN43,BE34:BF43,BW34:BX43)+1)</f>
        <v>17</v>
      </c>
      <c r="CP34" s="367"/>
      <c r="CQ34" s="368" t="str">
        <f>IF('各会計、関係団体の財政状況及び健全化判断比率'!BS7="","",'各会計、関係団体の財政状況及び健全化判断比率'!BS7)</f>
        <v>古賀市土地開発公社</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x14ac:dyDescent="0.15">
      <c r="A35" s="181"/>
      <c r="B35" s="205"/>
      <c r="C35" s="367" t="str">
        <f>IF(E35="","",C34+1)</f>
        <v/>
      </c>
      <c r="D35" s="367"/>
      <c r="E35" s="368" t="str">
        <f>IF('各会計、関係団体の財政状況及び健全化判断比率'!B8="","",'各会計、関係団体の財政状況及び健全化判断比率'!B8)</f>
        <v/>
      </c>
      <c r="F35" s="368"/>
      <c r="G35" s="368"/>
      <c r="H35" s="368"/>
      <c r="I35" s="368"/>
      <c r="J35" s="368"/>
      <c r="K35" s="368"/>
      <c r="L35" s="368"/>
      <c r="M35" s="368"/>
      <c r="N35" s="368"/>
      <c r="O35" s="368"/>
      <c r="P35" s="368"/>
      <c r="Q35" s="368"/>
      <c r="R35" s="368"/>
      <c r="S35" s="368"/>
      <c r="T35" s="181"/>
      <c r="U35" s="367">
        <f>IF(W35="","",U34+1)</f>
        <v>3</v>
      </c>
      <c r="V35" s="367"/>
      <c r="W35" s="368" t="str">
        <f>IF('各会計、関係団体の財政状況及び健全化判断比率'!B29="","",'各会計、関係団体の財政状況及び健全化判断比率'!B29)</f>
        <v>後期高齢者医療特別会計</v>
      </c>
      <c r="X35" s="368"/>
      <c r="Y35" s="368"/>
      <c r="Z35" s="368"/>
      <c r="AA35" s="368"/>
      <c r="AB35" s="368"/>
      <c r="AC35" s="368"/>
      <c r="AD35" s="368"/>
      <c r="AE35" s="368"/>
      <c r="AF35" s="368"/>
      <c r="AG35" s="368"/>
      <c r="AH35" s="368"/>
      <c r="AI35" s="368"/>
      <c r="AJ35" s="368"/>
      <c r="AK35" s="368"/>
      <c r="AL35" s="181"/>
      <c r="AM35" s="367">
        <f t="shared" ref="AM35:AM43" si="0">IF(AO35="","",AM34+1)</f>
        <v>6</v>
      </c>
      <c r="AN35" s="367"/>
      <c r="AO35" s="368" t="str">
        <f>IF('各会計、関係団体の財政状況及び健全化判断比率'!B32="","",'各会計、関係団体の財政状況及び健全化判断比率'!B32)</f>
        <v>下水道事業会計</v>
      </c>
      <c r="AP35" s="368"/>
      <c r="AQ35" s="368"/>
      <c r="AR35" s="368"/>
      <c r="AS35" s="368"/>
      <c r="AT35" s="368"/>
      <c r="AU35" s="368"/>
      <c r="AV35" s="368"/>
      <c r="AW35" s="368"/>
      <c r="AX35" s="368"/>
      <c r="AY35" s="368"/>
      <c r="AZ35" s="368"/>
      <c r="BA35" s="368"/>
      <c r="BB35" s="368"/>
      <c r="BC35" s="368"/>
      <c r="BD35" s="181"/>
      <c r="BE35" s="367" t="str">
        <f t="shared" ref="BE35:BE43" si="1">IF(BG35="","",BE34+1)</f>
        <v/>
      </c>
      <c r="BF35" s="367"/>
      <c r="BG35" s="368"/>
      <c r="BH35" s="368"/>
      <c r="BI35" s="368"/>
      <c r="BJ35" s="368"/>
      <c r="BK35" s="368"/>
      <c r="BL35" s="368"/>
      <c r="BM35" s="368"/>
      <c r="BN35" s="368"/>
      <c r="BO35" s="368"/>
      <c r="BP35" s="368"/>
      <c r="BQ35" s="368"/>
      <c r="BR35" s="368"/>
      <c r="BS35" s="368"/>
      <c r="BT35" s="368"/>
      <c r="BU35" s="368"/>
      <c r="BV35" s="181"/>
      <c r="BW35" s="367">
        <f t="shared" ref="BW35:BW43" si="2">IF(BY35="","",BW34+1)</f>
        <v>8</v>
      </c>
      <c r="BX35" s="367"/>
      <c r="BY35" s="368" t="str">
        <f>IF('各会計、関係団体の財政状況及び健全化判断比率'!B69="","",'各会計、関係団体の財政状況及び健全化判断比率'!B69)</f>
        <v>玄界環境組合</v>
      </c>
      <c r="BZ35" s="368"/>
      <c r="CA35" s="368"/>
      <c r="CB35" s="368"/>
      <c r="CC35" s="368"/>
      <c r="CD35" s="368"/>
      <c r="CE35" s="368"/>
      <c r="CF35" s="368"/>
      <c r="CG35" s="368"/>
      <c r="CH35" s="368"/>
      <c r="CI35" s="368"/>
      <c r="CJ35" s="368"/>
      <c r="CK35" s="368"/>
      <c r="CL35" s="368"/>
      <c r="CM35" s="368"/>
      <c r="CN35" s="181"/>
      <c r="CO35" s="367" t="str">
        <f t="shared" ref="CO35:CO43" si="3">IF(CQ35="","",CO34+1)</f>
        <v/>
      </c>
      <c r="CP35" s="367"/>
      <c r="CQ35" s="368" t="str">
        <f>IF('各会計、関係団体の財政状況及び健全化判断比率'!BS8="","",'各会計、関係団体の財政状況及び健全化判断比率'!BS8)</f>
        <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x14ac:dyDescent="0.15">
      <c r="A36" s="181"/>
      <c r="B36" s="205"/>
      <c r="C36" s="367" t="str">
        <f>IF(E36="","",C35+1)</f>
        <v/>
      </c>
      <c r="D36" s="367"/>
      <c r="E36" s="368" t="str">
        <f>IF('各会計、関係団体の財政状況及び健全化判断比率'!B9="","",'各会計、関係団体の財政状況及び健全化判断比率'!B9)</f>
        <v/>
      </c>
      <c r="F36" s="368"/>
      <c r="G36" s="368"/>
      <c r="H36" s="368"/>
      <c r="I36" s="368"/>
      <c r="J36" s="368"/>
      <c r="K36" s="368"/>
      <c r="L36" s="368"/>
      <c r="M36" s="368"/>
      <c r="N36" s="368"/>
      <c r="O36" s="368"/>
      <c r="P36" s="368"/>
      <c r="Q36" s="368"/>
      <c r="R36" s="368"/>
      <c r="S36" s="368"/>
      <c r="T36" s="181"/>
      <c r="U36" s="367">
        <f t="shared" ref="U36:U43" si="4">IF(W36="","",U35+1)</f>
        <v>4</v>
      </c>
      <c r="V36" s="367"/>
      <c r="W36" s="368" t="str">
        <f>IF('各会計、関係団体の財政状況及び健全化判断比率'!B30="","",'各会計、関係団体の財政状況及び健全化判断比率'!B30)</f>
        <v>介護保険特別会計</v>
      </c>
      <c r="X36" s="368"/>
      <c r="Y36" s="368"/>
      <c r="Z36" s="368"/>
      <c r="AA36" s="368"/>
      <c r="AB36" s="368"/>
      <c r="AC36" s="368"/>
      <c r="AD36" s="368"/>
      <c r="AE36" s="368"/>
      <c r="AF36" s="368"/>
      <c r="AG36" s="368"/>
      <c r="AH36" s="368"/>
      <c r="AI36" s="368"/>
      <c r="AJ36" s="368"/>
      <c r="AK36" s="368"/>
      <c r="AL36" s="181"/>
      <c r="AM36" s="367" t="str">
        <f t="shared" si="0"/>
        <v/>
      </c>
      <c r="AN36" s="367"/>
      <c r="AO36" s="368"/>
      <c r="AP36" s="368"/>
      <c r="AQ36" s="368"/>
      <c r="AR36" s="368"/>
      <c r="AS36" s="368"/>
      <c r="AT36" s="368"/>
      <c r="AU36" s="368"/>
      <c r="AV36" s="368"/>
      <c r="AW36" s="368"/>
      <c r="AX36" s="368"/>
      <c r="AY36" s="368"/>
      <c r="AZ36" s="368"/>
      <c r="BA36" s="368"/>
      <c r="BB36" s="368"/>
      <c r="BC36" s="368"/>
      <c r="BD36" s="181"/>
      <c r="BE36" s="367" t="str">
        <f t="shared" si="1"/>
        <v/>
      </c>
      <c r="BF36" s="367"/>
      <c r="BG36" s="368"/>
      <c r="BH36" s="368"/>
      <c r="BI36" s="368"/>
      <c r="BJ36" s="368"/>
      <c r="BK36" s="368"/>
      <c r="BL36" s="368"/>
      <c r="BM36" s="368"/>
      <c r="BN36" s="368"/>
      <c r="BO36" s="368"/>
      <c r="BP36" s="368"/>
      <c r="BQ36" s="368"/>
      <c r="BR36" s="368"/>
      <c r="BS36" s="368"/>
      <c r="BT36" s="368"/>
      <c r="BU36" s="368"/>
      <c r="BV36" s="181"/>
      <c r="BW36" s="367">
        <f t="shared" si="2"/>
        <v>9</v>
      </c>
      <c r="BX36" s="367"/>
      <c r="BY36" s="368" t="str">
        <f>IF('各会計、関係団体の財政状況及び健全化判断比率'!B70="","",'各会計、関係団体の財政状況及び健全化判断比率'!B70)</f>
        <v>古賀高等学校組合</v>
      </c>
      <c r="BZ36" s="368"/>
      <c r="CA36" s="368"/>
      <c r="CB36" s="368"/>
      <c r="CC36" s="368"/>
      <c r="CD36" s="368"/>
      <c r="CE36" s="368"/>
      <c r="CF36" s="368"/>
      <c r="CG36" s="368"/>
      <c r="CH36" s="368"/>
      <c r="CI36" s="368"/>
      <c r="CJ36" s="368"/>
      <c r="CK36" s="368"/>
      <c r="CL36" s="368"/>
      <c r="CM36" s="368"/>
      <c r="CN36" s="181"/>
      <c r="CO36" s="367" t="str">
        <f t="shared" si="3"/>
        <v/>
      </c>
      <c r="CP36" s="367"/>
      <c r="CQ36" s="368" t="str">
        <f>IF('各会計、関係団体の財政状況及び健全化判断比率'!BS9="","",'各会計、関係団体の財政状況及び健全化判断比率'!BS9)</f>
        <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15">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t="str">
        <f t="shared" si="4"/>
        <v/>
      </c>
      <c r="V37" s="367"/>
      <c r="W37" s="368"/>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f t="shared" si="2"/>
        <v>10</v>
      </c>
      <c r="BX37" s="367"/>
      <c r="BY37" s="368" t="str">
        <f>IF('各会計、関係団体の財政状況及び健全化判断比率'!B71="","",'各会計、関係団体の財政状況及び健全化判断比率'!B71)</f>
        <v>北筑昇華苑組合</v>
      </c>
      <c r="BZ37" s="368"/>
      <c r="CA37" s="368"/>
      <c r="CB37" s="368"/>
      <c r="CC37" s="368"/>
      <c r="CD37" s="368"/>
      <c r="CE37" s="368"/>
      <c r="CF37" s="368"/>
      <c r="CG37" s="368"/>
      <c r="CH37" s="368"/>
      <c r="CI37" s="368"/>
      <c r="CJ37" s="368"/>
      <c r="CK37" s="368"/>
      <c r="CL37" s="368"/>
      <c r="CM37" s="368"/>
      <c r="CN37" s="181"/>
      <c r="CO37" s="367" t="str">
        <f t="shared" si="3"/>
        <v/>
      </c>
      <c r="CP37" s="367"/>
      <c r="CQ37" s="368" t="str">
        <f>IF('各会計、関係団体の財政状況及び健全化判断比率'!BS10="","",'各会計、関係団体の財政状況及び健全化判断比率'!BS10)</f>
        <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15">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f t="shared" si="2"/>
        <v>11</v>
      </c>
      <c r="BX38" s="367"/>
      <c r="BY38" s="368" t="str">
        <f>IF('各会計、関係団体の財政状況及び健全化判断比率'!B72="","",'各会計、関係団体の財政状況及び健全化判断比率'!B72)</f>
        <v>粕屋北部消防組合(一般会計)</v>
      </c>
      <c r="BZ38" s="368"/>
      <c r="CA38" s="368"/>
      <c r="CB38" s="368"/>
      <c r="CC38" s="368"/>
      <c r="CD38" s="368"/>
      <c r="CE38" s="368"/>
      <c r="CF38" s="368"/>
      <c r="CG38" s="368"/>
      <c r="CH38" s="368"/>
      <c r="CI38" s="368"/>
      <c r="CJ38" s="368"/>
      <c r="CK38" s="368"/>
      <c r="CL38" s="368"/>
      <c r="CM38" s="368"/>
      <c r="CN38" s="181"/>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15">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f t="shared" si="2"/>
        <v>12</v>
      </c>
      <c r="BX39" s="367"/>
      <c r="BY39" s="368" t="str">
        <f>IF('各会計、関係団体の財政状況及び健全化判断比率'!B73="","",'各会計、関係団体の財政状況及び健全化判断比率'!B73)</f>
        <v>粕屋北部消防組合(休日診療所事業特別会計)</v>
      </c>
      <c r="BZ39" s="368"/>
      <c r="CA39" s="368"/>
      <c r="CB39" s="368"/>
      <c r="CC39" s="368"/>
      <c r="CD39" s="368"/>
      <c r="CE39" s="368"/>
      <c r="CF39" s="368"/>
      <c r="CG39" s="368"/>
      <c r="CH39" s="368"/>
      <c r="CI39" s="368"/>
      <c r="CJ39" s="368"/>
      <c r="CK39" s="368"/>
      <c r="CL39" s="368"/>
      <c r="CM39" s="368"/>
      <c r="CN39" s="181"/>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15">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f t="shared" si="2"/>
        <v>13</v>
      </c>
      <c r="BX40" s="367"/>
      <c r="BY40" s="368" t="str">
        <f>IF('各会計、関係団体の財政状況及び健全化判断比率'!B74="","",'各会計、関係団体の財政状況及び健全化判断比率'!B74)</f>
        <v>福岡県市町村消防団員等公務災害補償組合</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15">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f t="shared" si="2"/>
        <v>14</v>
      </c>
      <c r="BX41" s="367"/>
      <c r="BY41" s="368" t="str">
        <f>IF('各会計、関係団体の財政状況及び健全化判断比率'!B75="","",'各会計、関係団体の財政状況及び健全化判断比率'!B75)</f>
        <v>福岡県市町村職員退職手当組合(一般会計)</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15">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f t="shared" si="2"/>
        <v>15</v>
      </c>
      <c r="BX42" s="367"/>
      <c r="BY42" s="368" t="str">
        <f>IF('各会計、関係団体の財政状況及び健全化判断比率'!B76="","",'各会計、関係団体の財政状況及び健全化判断比率'!B76)</f>
        <v>福岡県市町村職員退職手当組合(基金特別会計)</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15">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f t="shared" si="2"/>
        <v>16</v>
      </c>
      <c r="BX43" s="367"/>
      <c r="BY43" s="368" t="str">
        <f>IF('各会計、関係団体の財政状況及び健全化判断比率'!B77="","",'各会計、関係団体の財政状況及び健全化判断比率'!B77)</f>
        <v>糟屋郡自治会館組合</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215</v>
      </c>
      <c r="E46" s="364" t="s">
        <v>216</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15">
      <c r="E47" s="364" t="s">
        <v>217</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15">
      <c r="E48" s="364" t="s">
        <v>218</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15">
      <c r="E49" s="366" t="s">
        <v>219</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15">
      <c r="E50" s="364" t="s">
        <v>220</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15">
      <c r="E51" s="364" t="s">
        <v>221</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15">
      <c r="E52" s="364" t="s">
        <v>222</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15">
      <c r="E53" s="364" t="s">
        <v>223</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15"/>
    <row r="55" spans="5:113" x14ac:dyDescent="0.15"/>
    <row r="56" spans="5:113" x14ac:dyDescent="0.15"/>
  </sheetData>
  <sheetProtection algorithmName="SHA-512" hashValue="ARK2GKSSS6eD4Wp63Pdt4nzpTo/k776X+fTP74MA7qBmIEcyt+42R7e9F3AW1K7OhWSzBwEZjtCF976tn6EFcw==" saltValue="p1S6t8jCRjBY7vWExfbeYw=="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572</v>
      </c>
      <c r="G33" s="29" t="s">
        <v>573</v>
      </c>
      <c r="H33" s="29" t="s">
        <v>574</v>
      </c>
      <c r="I33" s="29" t="s">
        <v>575</v>
      </c>
      <c r="J33" s="30" t="s">
        <v>576</v>
      </c>
      <c r="K33" s="22"/>
      <c r="L33" s="22"/>
      <c r="M33" s="22"/>
      <c r="N33" s="22"/>
      <c r="O33" s="22"/>
      <c r="P33" s="22"/>
    </row>
    <row r="34" spans="1:16" ht="39" customHeight="1" x14ac:dyDescent="0.15">
      <c r="A34" s="22"/>
      <c r="B34" s="31"/>
      <c r="C34" s="1150" t="s">
        <v>579</v>
      </c>
      <c r="D34" s="1150"/>
      <c r="E34" s="1151"/>
      <c r="F34" s="32">
        <v>7.15</v>
      </c>
      <c r="G34" s="33">
        <v>5.35</v>
      </c>
      <c r="H34" s="33">
        <v>12.12</v>
      </c>
      <c r="I34" s="33">
        <v>15.96</v>
      </c>
      <c r="J34" s="34">
        <v>10.97</v>
      </c>
      <c r="K34" s="22"/>
      <c r="L34" s="22"/>
      <c r="M34" s="22"/>
      <c r="N34" s="22"/>
      <c r="O34" s="22"/>
      <c r="P34" s="22"/>
    </row>
    <row r="35" spans="1:16" ht="39" customHeight="1" x14ac:dyDescent="0.15">
      <c r="A35" s="22"/>
      <c r="B35" s="35"/>
      <c r="C35" s="1144" t="s">
        <v>580</v>
      </c>
      <c r="D35" s="1145"/>
      <c r="E35" s="1146"/>
      <c r="F35" s="36">
        <v>21.08</v>
      </c>
      <c r="G35" s="37">
        <v>12.9</v>
      </c>
      <c r="H35" s="37">
        <v>11.39</v>
      </c>
      <c r="I35" s="37">
        <v>8.9700000000000006</v>
      </c>
      <c r="J35" s="38">
        <v>7.75</v>
      </c>
      <c r="K35" s="22"/>
      <c r="L35" s="22"/>
      <c r="M35" s="22"/>
      <c r="N35" s="22"/>
      <c r="O35" s="22"/>
      <c r="P35" s="22"/>
    </row>
    <row r="36" spans="1:16" ht="39" customHeight="1" x14ac:dyDescent="0.15">
      <c r="A36" s="22"/>
      <c r="B36" s="35"/>
      <c r="C36" s="1144" t="s">
        <v>581</v>
      </c>
      <c r="D36" s="1145"/>
      <c r="E36" s="1146"/>
      <c r="F36" s="36" t="s">
        <v>531</v>
      </c>
      <c r="G36" s="37">
        <v>2.77</v>
      </c>
      <c r="H36" s="37">
        <v>2.0499999999999998</v>
      </c>
      <c r="I36" s="37">
        <v>3.14</v>
      </c>
      <c r="J36" s="38">
        <v>2.04</v>
      </c>
      <c r="K36" s="22"/>
      <c r="L36" s="22"/>
      <c r="M36" s="22"/>
      <c r="N36" s="22"/>
      <c r="O36" s="22"/>
      <c r="P36" s="22"/>
    </row>
    <row r="37" spans="1:16" ht="39" customHeight="1" x14ac:dyDescent="0.15">
      <c r="A37" s="22"/>
      <c r="B37" s="35"/>
      <c r="C37" s="1144" t="s">
        <v>582</v>
      </c>
      <c r="D37" s="1145"/>
      <c r="E37" s="1146"/>
      <c r="F37" s="36" t="s">
        <v>531</v>
      </c>
      <c r="G37" s="37" t="s">
        <v>531</v>
      </c>
      <c r="H37" s="37" t="s">
        <v>531</v>
      </c>
      <c r="I37" s="37">
        <v>0.49</v>
      </c>
      <c r="J37" s="38">
        <v>0.55000000000000004</v>
      </c>
      <c r="K37" s="22"/>
      <c r="L37" s="22"/>
      <c r="M37" s="22"/>
      <c r="N37" s="22"/>
      <c r="O37" s="22"/>
      <c r="P37" s="22"/>
    </row>
    <row r="38" spans="1:16" ht="39" customHeight="1" x14ac:dyDescent="0.15">
      <c r="A38" s="22"/>
      <c r="B38" s="35"/>
      <c r="C38" s="1144" t="s">
        <v>583</v>
      </c>
      <c r="D38" s="1145"/>
      <c r="E38" s="1146"/>
      <c r="F38" s="36">
        <v>2.25</v>
      </c>
      <c r="G38" s="37">
        <v>1.82</v>
      </c>
      <c r="H38" s="37">
        <v>1.17</v>
      </c>
      <c r="I38" s="37">
        <v>0.68</v>
      </c>
      <c r="J38" s="38">
        <v>0.53</v>
      </c>
      <c r="K38" s="22"/>
      <c r="L38" s="22"/>
      <c r="M38" s="22"/>
      <c r="N38" s="22"/>
      <c r="O38" s="22"/>
      <c r="P38" s="22"/>
    </row>
    <row r="39" spans="1:16" ht="39" customHeight="1" x14ac:dyDescent="0.15">
      <c r="A39" s="22"/>
      <c r="B39" s="35"/>
      <c r="C39" s="1144" t="s">
        <v>584</v>
      </c>
      <c r="D39" s="1145"/>
      <c r="E39" s="1146"/>
      <c r="F39" s="36">
        <v>0.01</v>
      </c>
      <c r="G39" s="37">
        <v>0.01</v>
      </c>
      <c r="H39" s="37">
        <v>0</v>
      </c>
      <c r="I39" s="37">
        <v>0.01</v>
      </c>
      <c r="J39" s="38">
        <v>0.01</v>
      </c>
      <c r="K39" s="22"/>
      <c r="L39" s="22"/>
      <c r="M39" s="22"/>
      <c r="N39" s="22"/>
      <c r="O39" s="22"/>
      <c r="P39" s="22"/>
    </row>
    <row r="40" spans="1:16" ht="39" customHeight="1" x14ac:dyDescent="0.15">
      <c r="A40" s="22"/>
      <c r="B40" s="35"/>
      <c r="C40" s="1144"/>
      <c r="D40" s="1145"/>
      <c r="E40" s="1146"/>
      <c r="F40" s="36"/>
      <c r="G40" s="37"/>
      <c r="H40" s="37"/>
      <c r="I40" s="37"/>
      <c r="J40" s="38"/>
      <c r="K40" s="22"/>
      <c r="L40" s="22"/>
      <c r="M40" s="22"/>
      <c r="N40" s="22"/>
      <c r="O40" s="22"/>
      <c r="P40" s="22"/>
    </row>
    <row r="41" spans="1:16" ht="39" customHeight="1" x14ac:dyDescent="0.15">
      <c r="A41" s="22"/>
      <c r="B41" s="35"/>
      <c r="C41" s="1144"/>
      <c r="D41" s="1145"/>
      <c r="E41" s="1146"/>
      <c r="F41" s="36"/>
      <c r="G41" s="37"/>
      <c r="H41" s="37"/>
      <c r="I41" s="37"/>
      <c r="J41" s="38"/>
      <c r="K41" s="22"/>
      <c r="L41" s="22"/>
      <c r="M41" s="22"/>
      <c r="N41" s="22"/>
      <c r="O41" s="22"/>
      <c r="P41" s="22"/>
    </row>
    <row r="42" spans="1:16" ht="39" customHeight="1" x14ac:dyDescent="0.15">
      <c r="A42" s="22"/>
      <c r="B42" s="39"/>
      <c r="C42" s="1144" t="s">
        <v>585</v>
      </c>
      <c r="D42" s="1145"/>
      <c r="E42" s="1146"/>
      <c r="F42" s="36" t="s">
        <v>531</v>
      </c>
      <c r="G42" s="37" t="s">
        <v>531</v>
      </c>
      <c r="H42" s="37" t="s">
        <v>531</v>
      </c>
      <c r="I42" s="37" t="s">
        <v>531</v>
      </c>
      <c r="J42" s="38" t="s">
        <v>531</v>
      </c>
      <c r="K42" s="22"/>
      <c r="L42" s="22"/>
      <c r="M42" s="22"/>
      <c r="N42" s="22"/>
      <c r="O42" s="22"/>
      <c r="P42" s="22"/>
    </row>
    <row r="43" spans="1:16" ht="39" customHeight="1" thickBot="1" x14ac:dyDescent="0.2">
      <c r="A43" s="22"/>
      <c r="B43" s="40"/>
      <c r="C43" s="1147" t="s">
        <v>586</v>
      </c>
      <c r="D43" s="1148"/>
      <c r="E43" s="1149"/>
      <c r="F43" s="41">
        <v>1.79</v>
      </c>
      <c r="G43" s="42">
        <v>1.66</v>
      </c>
      <c r="H43" s="42">
        <v>1.58</v>
      </c>
      <c r="I43" s="42">
        <v>0</v>
      </c>
      <c r="J43" s="43" t="s">
        <v>531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Q0E0GBXXyXG6fyhAZIXHCs9zz+BiRYoiKSEFaGqoU4SKmZItQhZjglhILvDXFE00HoKSuD8Jpo/ScROLn3rmlA==" saltValue="63UsONyiesvYHqCGWH1eR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572</v>
      </c>
      <c r="L44" s="56" t="s">
        <v>573</v>
      </c>
      <c r="M44" s="56" t="s">
        <v>574</v>
      </c>
      <c r="N44" s="56" t="s">
        <v>575</v>
      </c>
      <c r="O44" s="57" t="s">
        <v>576</v>
      </c>
      <c r="P44" s="48"/>
      <c r="Q44" s="48"/>
      <c r="R44" s="48"/>
      <c r="S44" s="48"/>
      <c r="T44" s="48"/>
      <c r="U44" s="48"/>
    </row>
    <row r="45" spans="1:21" ht="30.75" customHeight="1" x14ac:dyDescent="0.15">
      <c r="A45" s="48"/>
      <c r="B45" s="1175" t="s">
        <v>11</v>
      </c>
      <c r="C45" s="1176"/>
      <c r="D45" s="58"/>
      <c r="E45" s="1181" t="s">
        <v>12</v>
      </c>
      <c r="F45" s="1181"/>
      <c r="G45" s="1181"/>
      <c r="H45" s="1181"/>
      <c r="I45" s="1181"/>
      <c r="J45" s="1182"/>
      <c r="K45" s="59">
        <v>1335</v>
      </c>
      <c r="L45" s="60">
        <v>1329</v>
      </c>
      <c r="M45" s="60">
        <v>1275</v>
      </c>
      <c r="N45" s="60">
        <v>1325</v>
      </c>
      <c r="O45" s="61">
        <v>1439</v>
      </c>
      <c r="P45" s="48"/>
      <c r="Q45" s="48"/>
      <c r="R45" s="48"/>
      <c r="S45" s="48"/>
      <c r="T45" s="48"/>
      <c r="U45" s="48"/>
    </row>
    <row r="46" spans="1:21" ht="30.75" customHeight="1" x14ac:dyDescent="0.15">
      <c r="A46" s="48"/>
      <c r="B46" s="1177"/>
      <c r="C46" s="1178"/>
      <c r="D46" s="62"/>
      <c r="E46" s="1154" t="s">
        <v>13</v>
      </c>
      <c r="F46" s="1154"/>
      <c r="G46" s="1154"/>
      <c r="H46" s="1154"/>
      <c r="I46" s="1154"/>
      <c r="J46" s="1155"/>
      <c r="K46" s="63" t="s">
        <v>531</v>
      </c>
      <c r="L46" s="64" t="s">
        <v>531</v>
      </c>
      <c r="M46" s="64" t="s">
        <v>531</v>
      </c>
      <c r="N46" s="64" t="s">
        <v>531</v>
      </c>
      <c r="O46" s="65" t="s">
        <v>531</v>
      </c>
      <c r="P46" s="48"/>
      <c r="Q46" s="48"/>
      <c r="R46" s="48"/>
      <c r="S46" s="48"/>
      <c r="T46" s="48"/>
      <c r="U46" s="48"/>
    </row>
    <row r="47" spans="1:21" ht="30.75" customHeight="1" x14ac:dyDescent="0.15">
      <c r="A47" s="48"/>
      <c r="B47" s="1177"/>
      <c r="C47" s="1178"/>
      <c r="D47" s="62"/>
      <c r="E47" s="1154" t="s">
        <v>14</v>
      </c>
      <c r="F47" s="1154"/>
      <c r="G47" s="1154"/>
      <c r="H47" s="1154"/>
      <c r="I47" s="1154"/>
      <c r="J47" s="1155"/>
      <c r="K47" s="63" t="s">
        <v>531</v>
      </c>
      <c r="L47" s="64" t="s">
        <v>531</v>
      </c>
      <c r="M47" s="64" t="s">
        <v>531</v>
      </c>
      <c r="N47" s="64" t="s">
        <v>531</v>
      </c>
      <c r="O47" s="65" t="s">
        <v>531</v>
      </c>
      <c r="P47" s="48"/>
      <c r="Q47" s="48"/>
      <c r="R47" s="48"/>
      <c r="S47" s="48"/>
      <c r="T47" s="48"/>
      <c r="U47" s="48"/>
    </row>
    <row r="48" spans="1:21" ht="30.75" customHeight="1" x14ac:dyDescent="0.15">
      <c r="A48" s="48"/>
      <c r="B48" s="1177"/>
      <c r="C48" s="1178"/>
      <c r="D48" s="62"/>
      <c r="E48" s="1154" t="s">
        <v>15</v>
      </c>
      <c r="F48" s="1154"/>
      <c r="G48" s="1154"/>
      <c r="H48" s="1154"/>
      <c r="I48" s="1154"/>
      <c r="J48" s="1155"/>
      <c r="K48" s="63">
        <v>575</v>
      </c>
      <c r="L48" s="64">
        <v>623</v>
      </c>
      <c r="M48" s="64">
        <v>439</v>
      </c>
      <c r="N48" s="64">
        <v>505</v>
      </c>
      <c r="O48" s="65">
        <v>433</v>
      </c>
      <c r="P48" s="48"/>
      <c r="Q48" s="48"/>
      <c r="R48" s="48"/>
      <c r="S48" s="48"/>
      <c r="T48" s="48"/>
      <c r="U48" s="48"/>
    </row>
    <row r="49" spans="1:21" ht="30.75" customHeight="1" x14ac:dyDescent="0.15">
      <c r="A49" s="48"/>
      <c r="B49" s="1177"/>
      <c r="C49" s="1178"/>
      <c r="D49" s="62"/>
      <c r="E49" s="1154" t="s">
        <v>16</v>
      </c>
      <c r="F49" s="1154"/>
      <c r="G49" s="1154"/>
      <c r="H49" s="1154"/>
      <c r="I49" s="1154"/>
      <c r="J49" s="1155"/>
      <c r="K49" s="63">
        <v>69</v>
      </c>
      <c r="L49" s="64">
        <v>56</v>
      </c>
      <c r="M49" s="64">
        <v>58</v>
      </c>
      <c r="N49" s="64">
        <v>52</v>
      </c>
      <c r="O49" s="65">
        <v>55</v>
      </c>
      <c r="P49" s="48"/>
      <c r="Q49" s="48"/>
      <c r="R49" s="48"/>
      <c r="S49" s="48"/>
      <c r="T49" s="48"/>
      <c r="U49" s="48"/>
    </row>
    <row r="50" spans="1:21" ht="30.75" customHeight="1" x14ac:dyDescent="0.15">
      <c r="A50" s="48"/>
      <c r="B50" s="1177"/>
      <c r="C50" s="1178"/>
      <c r="D50" s="62"/>
      <c r="E50" s="1154" t="s">
        <v>17</v>
      </c>
      <c r="F50" s="1154"/>
      <c r="G50" s="1154"/>
      <c r="H50" s="1154"/>
      <c r="I50" s="1154"/>
      <c r="J50" s="1155"/>
      <c r="K50" s="63">
        <v>104</v>
      </c>
      <c r="L50" s="64">
        <v>49</v>
      </c>
      <c r="M50" s="64">
        <v>81</v>
      </c>
      <c r="N50" s="64">
        <v>80</v>
      </c>
      <c r="O50" s="65">
        <v>80</v>
      </c>
      <c r="P50" s="48"/>
      <c r="Q50" s="48"/>
      <c r="R50" s="48"/>
      <c r="S50" s="48"/>
      <c r="T50" s="48"/>
      <c r="U50" s="48"/>
    </row>
    <row r="51" spans="1:21" ht="30.75" customHeight="1" x14ac:dyDescent="0.15">
      <c r="A51" s="48"/>
      <c r="B51" s="1179"/>
      <c r="C51" s="1180"/>
      <c r="D51" s="66"/>
      <c r="E51" s="1154" t="s">
        <v>18</v>
      </c>
      <c r="F51" s="1154"/>
      <c r="G51" s="1154"/>
      <c r="H51" s="1154"/>
      <c r="I51" s="1154"/>
      <c r="J51" s="1155"/>
      <c r="K51" s="63" t="s">
        <v>531</v>
      </c>
      <c r="L51" s="64" t="s">
        <v>531</v>
      </c>
      <c r="M51" s="64" t="s">
        <v>531</v>
      </c>
      <c r="N51" s="64" t="s">
        <v>531</v>
      </c>
      <c r="O51" s="65" t="s">
        <v>531</v>
      </c>
      <c r="P51" s="48"/>
      <c r="Q51" s="48"/>
      <c r="R51" s="48"/>
      <c r="S51" s="48"/>
      <c r="T51" s="48"/>
      <c r="U51" s="48"/>
    </row>
    <row r="52" spans="1:21" ht="30.75" customHeight="1" x14ac:dyDescent="0.15">
      <c r="A52" s="48"/>
      <c r="B52" s="1152" t="s">
        <v>19</v>
      </c>
      <c r="C52" s="1153"/>
      <c r="D52" s="66"/>
      <c r="E52" s="1154" t="s">
        <v>20</v>
      </c>
      <c r="F52" s="1154"/>
      <c r="G52" s="1154"/>
      <c r="H52" s="1154"/>
      <c r="I52" s="1154"/>
      <c r="J52" s="1155"/>
      <c r="K52" s="63">
        <v>1502</v>
      </c>
      <c r="L52" s="64">
        <v>1469</v>
      </c>
      <c r="M52" s="64">
        <v>1458</v>
      </c>
      <c r="N52" s="64">
        <v>1444</v>
      </c>
      <c r="O52" s="65">
        <v>1416</v>
      </c>
      <c r="P52" s="48"/>
      <c r="Q52" s="48"/>
      <c r="R52" s="48"/>
      <c r="S52" s="48"/>
      <c r="T52" s="48"/>
      <c r="U52" s="48"/>
    </row>
    <row r="53" spans="1:21" ht="30.75" customHeight="1" thickBot="1" x14ac:dyDescent="0.2">
      <c r="A53" s="48"/>
      <c r="B53" s="1156" t="s">
        <v>21</v>
      </c>
      <c r="C53" s="1157"/>
      <c r="D53" s="67"/>
      <c r="E53" s="1158" t="s">
        <v>22</v>
      </c>
      <c r="F53" s="1158"/>
      <c r="G53" s="1158"/>
      <c r="H53" s="1158"/>
      <c r="I53" s="1158"/>
      <c r="J53" s="1159"/>
      <c r="K53" s="68">
        <v>581</v>
      </c>
      <c r="L53" s="69">
        <v>588</v>
      </c>
      <c r="M53" s="69">
        <v>395</v>
      </c>
      <c r="N53" s="69">
        <v>518</v>
      </c>
      <c r="O53" s="70">
        <v>591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25</v>
      </c>
      <c r="C56" s="73"/>
      <c r="D56" s="73"/>
      <c r="E56" s="73"/>
      <c r="F56" s="73"/>
      <c r="G56" s="73"/>
      <c r="H56" s="73"/>
      <c r="I56" s="73"/>
      <c r="J56" s="73"/>
      <c r="K56" s="74"/>
      <c r="L56" s="74"/>
      <c r="M56" s="74"/>
      <c r="N56" s="74"/>
      <c r="O56" s="75" t="s">
        <v>587</v>
      </c>
      <c r="P56" s="48"/>
      <c r="Q56" s="48"/>
      <c r="R56" s="48"/>
      <c r="S56" s="48"/>
      <c r="T56" s="48"/>
      <c r="U56" s="48"/>
    </row>
    <row r="57" spans="1:21" ht="31.5" customHeight="1" thickBot="1" x14ac:dyDescent="0.2">
      <c r="A57" s="48"/>
      <c r="B57" s="76"/>
      <c r="C57" s="77"/>
      <c r="D57" s="77"/>
      <c r="E57" s="78"/>
      <c r="F57" s="78"/>
      <c r="G57" s="78"/>
      <c r="H57" s="78"/>
      <c r="I57" s="78"/>
      <c r="J57" s="79" t="s">
        <v>2</v>
      </c>
      <c r="K57" s="80" t="s">
        <v>588</v>
      </c>
      <c r="L57" s="81" t="s">
        <v>589</v>
      </c>
      <c r="M57" s="81" t="s">
        <v>590</v>
      </c>
      <c r="N57" s="81" t="s">
        <v>591</v>
      </c>
      <c r="O57" s="82" t="s">
        <v>592</v>
      </c>
      <c r="P57" s="48"/>
      <c r="Q57" s="48"/>
      <c r="R57" s="48"/>
      <c r="S57" s="48"/>
      <c r="T57" s="48"/>
      <c r="U57" s="48"/>
    </row>
    <row r="58" spans="1:21" ht="31.5" customHeight="1" x14ac:dyDescent="0.15">
      <c r="B58" s="1160" t="s">
        <v>26</v>
      </c>
      <c r="C58" s="1161"/>
      <c r="D58" s="1166" t="s">
        <v>27</v>
      </c>
      <c r="E58" s="1167"/>
      <c r="F58" s="1167"/>
      <c r="G58" s="1167"/>
      <c r="H58" s="1167"/>
      <c r="I58" s="1167"/>
      <c r="J58" s="1168"/>
      <c r="K58" s="83" t="s">
        <v>612</v>
      </c>
      <c r="L58" s="84" t="s">
        <v>531</v>
      </c>
      <c r="M58" s="84" t="s">
        <v>531</v>
      </c>
      <c r="N58" s="84" t="s">
        <v>531</v>
      </c>
      <c r="O58" s="85" t="s">
        <v>531</v>
      </c>
    </row>
    <row r="59" spans="1:21" ht="31.5" customHeight="1" x14ac:dyDescent="0.15">
      <c r="B59" s="1162"/>
      <c r="C59" s="1163"/>
      <c r="D59" s="1169" t="s">
        <v>28</v>
      </c>
      <c r="E59" s="1170"/>
      <c r="F59" s="1170"/>
      <c r="G59" s="1170"/>
      <c r="H59" s="1170"/>
      <c r="I59" s="1170"/>
      <c r="J59" s="1171"/>
      <c r="K59" s="86" t="s">
        <v>612</v>
      </c>
      <c r="L59" s="87" t="s">
        <v>531</v>
      </c>
      <c r="M59" s="87" t="s">
        <v>531</v>
      </c>
      <c r="N59" s="87" t="s">
        <v>531</v>
      </c>
      <c r="O59" s="88" t="s">
        <v>531</v>
      </c>
    </row>
    <row r="60" spans="1:21" ht="31.5" customHeight="1" thickBot="1" x14ac:dyDescent="0.2">
      <c r="B60" s="1164"/>
      <c r="C60" s="1165"/>
      <c r="D60" s="1172" t="s">
        <v>29</v>
      </c>
      <c r="E60" s="1173"/>
      <c r="F60" s="1173"/>
      <c r="G60" s="1173"/>
      <c r="H60" s="1173"/>
      <c r="I60" s="1173"/>
      <c r="J60" s="1174"/>
      <c r="K60" s="89" t="s">
        <v>612</v>
      </c>
      <c r="L60" s="90" t="s">
        <v>531</v>
      </c>
      <c r="M60" s="90" t="s">
        <v>531</v>
      </c>
      <c r="N60" s="90" t="s">
        <v>531</v>
      </c>
      <c r="O60" s="91" t="s">
        <v>531</v>
      </c>
    </row>
    <row r="61" spans="1:21" ht="24" customHeight="1" x14ac:dyDescent="0.15">
      <c r="B61" s="92"/>
      <c r="C61" s="92"/>
      <c r="D61" s="93" t="s">
        <v>30</v>
      </c>
      <c r="E61" s="94"/>
      <c r="F61" s="94"/>
      <c r="G61" s="94"/>
      <c r="H61" s="94"/>
      <c r="I61" s="94"/>
      <c r="J61" s="94"/>
      <c r="K61" s="94"/>
      <c r="L61" s="94"/>
      <c r="M61" s="94"/>
      <c r="N61" s="94"/>
      <c r="O61" s="94"/>
    </row>
    <row r="62" spans="1:21" ht="24" customHeight="1" x14ac:dyDescent="0.15">
      <c r="B62" s="95"/>
      <c r="C62" s="95"/>
      <c r="D62" s="93" t="s">
        <v>31</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Ec91IJWzFGtdftm0UmsY9nX7Z/tmNM6okIRp2gB8V5osuzOE9vCsD51LPJLzEc1ZyO5Lv/lfitAuExcSEg5GwA==" saltValue="dLh7gUr9JSPszJHItd3t4A=="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1"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60" zoomScaleNormal="60"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9</v>
      </c>
    </row>
    <row r="40" spans="2:13" ht="27.75" customHeight="1" thickBot="1" x14ac:dyDescent="0.2">
      <c r="B40" s="98" t="s">
        <v>10</v>
      </c>
      <c r="C40" s="99"/>
      <c r="D40" s="99"/>
      <c r="E40" s="100"/>
      <c r="F40" s="100"/>
      <c r="G40" s="100"/>
      <c r="H40" s="101" t="s">
        <v>2</v>
      </c>
      <c r="I40" s="102" t="s">
        <v>572</v>
      </c>
      <c r="J40" s="103" t="s">
        <v>573</v>
      </c>
      <c r="K40" s="103" t="s">
        <v>574</v>
      </c>
      <c r="L40" s="103" t="s">
        <v>575</v>
      </c>
      <c r="M40" s="104" t="s">
        <v>576</v>
      </c>
    </row>
    <row r="41" spans="2:13" ht="27.75" customHeight="1" x14ac:dyDescent="0.15">
      <c r="B41" s="1195" t="s">
        <v>32</v>
      </c>
      <c r="C41" s="1196"/>
      <c r="D41" s="105"/>
      <c r="E41" s="1197" t="s">
        <v>33</v>
      </c>
      <c r="F41" s="1197"/>
      <c r="G41" s="1197"/>
      <c r="H41" s="1198"/>
      <c r="I41" s="355">
        <v>14215</v>
      </c>
      <c r="J41" s="356">
        <v>13959</v>
      </c>
      <c r="K41" s="356">
        <v>13888</v>
      </c>
      <c r="L41" s="356">
        <v>14429</v>
      </c>
      <c r="M41" s="357">
        <v>15108</v>
      </c>
    </row>
    <row r="42" spans="2:13" ht="27.75" customHeight="1" x14ac:dyDescent="0.15">
      <c r="B42" s="1185"/>
      <c r="C42" s="1186"/>
      <c r="D42" s="106"/>
      <c r="E42" s="1189" t="s">
        <v>34</v>
      </c>
      <c r="F42" s="1189"/>
      <c r="G42" s="1189"/>
      <c r="H42" s="1190"/>
      <c r="I42" s="358">
        <v>4</v>
      </c>
      <c r="J42" s="359">
        <v>2</v>
      </c>
      <c r="K42" s="359" t="s">
        <v>531</v>
      </c>
      <c r="L42" s="359" t="s">
        <v>531</v>
      </c>
      <c r="M42" s="360" t="s">
        <v>531</v>
      </c>
    </row>
    <row r="43" spans="2:13" ht="27.75" customHeight="1" x14ac:dyDescent="0.15">
      <c r="B43" s="1185"/>
      <c r="C43" s="1186"/>
      <c r="D43" s="106"/>
      <c r="E43" s="1189" t="s">
        <v>35</v>
      </c>
      <c r="F43" s="1189"/>
      <c r="G43" s="1189"/>
      <c r="H43" s="1190"/>
      <c r="I43" s="358">
        <v>5991</v>
      </c>
      <c r="J43" s="359">
        <v>6988</v>
      </c>
      <c r="K43" s="359">
        <v>5803</v>
      </c>
      <c r="L43" s="359">
        <v>5522</v>
      </c>
      <c r="M43" s="360">
        <v>4688</v>
      </c>
    </row>
    <row r="44" spans="2:13" ht="27.75" customHeight="1" x14ac:dyDescent="0.15">
      <c r="B44" s="1185"/>
      <c r="C44" s="1186"/>
      <c r="D44" s="106"/>
      <c r="E44" s="1189" t="s">
        <v>36</v>
      </c>
      <c r="F44" s="1189"/>
      <c r="G44" s="1189"/>
      <c r="H44" s="1190"/>
      <c r="I44" s="358">
        <v>727</v>
      </c>
      <c r="J44" s="359">
        <v>678</v>
      </c>
      <c r="K44" s="359">
        <v>576</v>
      </c>
      <c r="L44" s="359">
        <v>467</v>
      </c>
      <c r="M44" s="360">
        <v>394</v>
      </c>
    </row>
    <row r="45" spans="2:13" ht="27.75" customHeight="1" x14ac:dyDescent="0.15">
      <c r="B45" s="1185"/>
      <c r="C45" s="1186"/>
      <c r="D45" s="106"/>
      <c r="E45" s="1189" t="s">
        <v>37</v>
      </c>
      <c r="F45" s="1189"/>
      <c r="G45" s="1189"/>
      <c r="H45" s="1190"/>
      <c r="I45" s="358" t="s">
        <v>531</v>
      </c>
      <c r="J45" s="359" t="s">
        <v>531</v>
      </c>
      <c r="K45" s="359" t="s">
        <v>531</v>
      </c>
      <c r="L45" s="359" t="s">
        <v>531</v>
      </c>
      <c r="M45" s="360" t="s">
        <v>531</v>
      </c>
    </row>
    <row r="46" spans="2:13" ht="27.75" customHeight="1" x14ac:dyDescent="0.15">
      <c r="B46" s="1185"/>
      <c r="C46" s="1186"/>
      <c r="D46" s="107"/>
      <c r="E46" s="1189" t="s">
        <v>38</v>
      </c>
      <c r="F46" s="1189"/>
      <c r="G46" s="1189"/>
      <c r="H46" s="1190"/>
      <c r="I46" s="358">
        <v>264</v>
      </c>
      <c r="J46" s="359">
        <v>198</v>
      </c>
      <c r="K46" s="359">
        <v>173</v>
      </c>
      <c r="L46" s="359">
        <v>279</v>
      </c>
      <c r="M46" s="360">
        <v>81</v>
      </c>
    </row>
    <row r="47" spans="2:13" ht="27.75" customHeight="1" x14ac:dyDescent="0.15">
      <c r="B47" s="1185"/>
      <c r="C47" s="1186"/>
      <c r="D47" s="108"/>
      <c r="E47" s="1199" t="s">
        <v>39</v>
      </c>
      <c r="F47" s="1200"/>
      <c r="G47" s="1200"/>
      <c r="H47" s="1201"/>
      <c r="I47" s="358" t="s">
        <v>531</v>
      </c>
      <c r="J47" s="359" t="s">
        <v>531</v>
      </c>
      <c r="K47" s="359" t="s">
        <v>531</v>
      </c>
      <c r="L47" s="359" t="s">
        <v>531</v>
      </c>
      <c r="M47" s="360" t="s">
        <v>531</v>
      </c>
    </row>
    <row r="48" spans="2:13" ht="27.75" customHeight="1" x14ac:dyDescent="0.15">
      <c r="B48" s="1185"/>
      <c r="C48" s="1186"/>
      <c r="D48" s="106"/>
      <c r="E48" s="1189" t="s">
        <v>40</v>
      </c>
      <c r="F48" s="1189"/>
      <c r="G48" s="1189"/>
      <c r="H48" s="1190"/>
      <c r="I48" s="358" t="s">
        <v>531</v>
      </c>
      <c r="J48" s="359" t="s">
        <v>531</v>
      </c>
      <c r="K48" s="359" t="s">
        <v>531</v>
      </c>
      <c r="L48" s="359" t="s">
        <v>531</v>
      </c>
      <c r="M48" s="360" t="s">
        <v>531</v>
      </c>
    </row>
    <row r="49" spans="2:13" ht="27.75" customHeight="1" x14ac:dyDescent="0.15">
      <c r="B49" s="1187"/>
      <c r="C49" s="1188"/>
      <c r="D49" s="106"/>
      <c r="E49" s="1189" t="s">
        <v>41</v>
      </c>
      <c r="F49" s="1189"/>
      <c r="G49" s="1189"/>
      <c r="H49" s="1190"/>
      <c r="I49" s="358" t="s">
        <v>531</v>
      </c>
      <c r="J49" s="359" t="s">
        <v>531</v>
      </c>
      <c r="K49" s="359" t="s">
        <v>531</v>
      </c>
      <c r="L49" s="359" t="s">
        <v>531</v>
      </c>
      <c r="M49" s="360" t="s">
        <v>531</v>
      </c>
    </row>
    <row r="50" spans="2:13" ht="27.75" customHeight="1" x14ac:dyDescent="0.15">
      <c r="B50" s="1183" t="s">
        <v>42</v>
      </c>
      <c r="C50" s="1184"/>
      <c r="D50" s="109"/>
      <c r="E50" s="1189" t="s">
        <v>43</v>
      </c>
      <c r="F50" s="1189"/>
      <c r="G50" s="1189"/>
      <c r="H50" s="1190"/>
      <c r="I50" s="358">
        <v>5937</v>
      </c>
      <c r="J50" s="359">
        <v>6353</v>
      </c>
      <c r="K50" s="359">
        <v>6416</v>
      </c>
      <c r="L50" s="359">
        <v>8009</v>
      </c>
      <c r="M50" s="360">
        <v>9317</v>
      </c>
    </row>
    <row r="51" spans="2:13" ht="27.75" customHeight="1" x14ac:dyDescent="0.15">
      <c r="B51" s="1185"/>
      <c r="C51" s="1186"/>
      <c r="D51" s="106"/>
      <c r="E51" s="1189" t="s">
        <v>44</v>
      </c>
      <c r="F51" s="1189"/>
      <c r="G51" s="1189"/>
      <c r="H51" s="1190"/>
      <c r="I51" s="358">
        <v>583</v>
      </c>
      <c r="J51" s="359">
        <v>401</v>
      </c>
      <c r="K51" s="359">
        <v>320</v>
      </c>
      <c r="L51" s="359">
        <v>229</v>
      </c>
      <c r="M51" s="360">
        <v>234</v>
      </c>
    </row>
    <row r="52" spans="2:13" ht="27.75" customHeight="1" x14ac:dyDescent="0.15">
      <c r="B52" s="1187"/>
      <c r="C52" s="1188"/>
      <c r="D52" s="106"/>
      <c r="E52" s="1189" t="s">
        <v>45</v>
      </c>
      <c r="F52" s="1189"/>
      <c r="G52" s="1189"/>
      <c r="H52" s="1190"/>
      <c r="I52" s="358">
        <v>17691</v>
      </c>
      <c r="J52" s="359">
        <v>17563</v>
      </c>
      <c r="K52" s="359">
        <v>17314</v>
      </c>
      <c r="L52" s="359">
        <v>17307</v>
      </c>
      <c r="M52" s="360">
        <v>17077</v>
      </c>
    </row>
    <row r="53" spans="2:13" ht="27.75" customHeight="1" thickBot="1" x14ac:dyDescent="0.2">
      <c r="B53" s="1191" t="s">
        <v>46</v>
      </c>
      <c r="C53" s="1192"/>
      <c r="D53" s="110"/>
      <c r="E53" s="1193" t="s">
        <v>47</v>
      </c>
      <c r="F53" s="1193"/>
      <c r="G53" s="1193"/>
      <c r="H53" s="1194"/>
      <c r="I53" s="361">
        <v>-3009</v>
      </c>
      <c r="J53" s="362">
        <v>-2492</v>
      </c>
      <c r="K53" s="362">
        <v>-3609</v>
      </c>
      <c r="L53" s="362">
        <v>-4848</v>
      </c>
      <c r="M53" s="363">
        <v>-6358</v>
      </c>
    </row>
    <row r="54" spans="2:13" ht="27.75" customHeight="1" x14ac:dyDescent="0.15">
      <c r="B54" s="111" t="s">
        <v>48</v>
      </c>
      <c r="C54" s="112"/>
      <c r="D54" s="112"/>
      <c r="E54" s="113"/>
      <c r="F54" s="113"/>
      <c r="G54" s="113"/>
      <c r="H54" s="113"/>
      <c r="I54" s="114"/>
      <c r="J54" s="114"/>
      <c r="K54" s="114"/>
      <c r="L54" s="114"/>
      <c r="M54" s="114"/>
    </row>
    <row r="55" spans="2:13" x14ac:dyDescent="0.15"/>
  </sheetData>
  <sheetProtection algorithmName="SHA-512" hashValue="707wK1x6Y9IN256naLUTlzWcaR/8Rl8xZH2GFQm1jCT+6+Jxgg6/JgP21wj1Eak/KMxu0ZqVFBKGtzQDQZ7lXw==" saltValue="6r7L31WjQlGpsP7tL4Ng9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50" zoomScaleNormal="5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49</v>
      </c>
    </row>
    <row r="54" spans="2:8" ht="29.25" customHeight="1" thickBot="1" x14ac:dyDescent="0.25">
      <c r="B54" s="116" t="s">
        <v>1</v>
      </c>
      <c r="C54" s="117"/>
      <c r="D54" s="117"/>
      <c r="E54" s="118" t="s">
        <v>2</v>
      </c>
      <c r="F54" s="119" t="s">
        <v>574</v>
      </c>
      <c r="G54" s="119" t="s">
        <v>575</v>
      </c>
      <c r="H54" s="120" t="s">
        <v>576</v>
      </c>
    </row>
    <row r="55" spans="2:8" ht="52.5" customHeight="1" x14ac:dyDescent="0.15">
      <c r="B55" s="121"/>
      <c r="C55" s="1210" t="s">
        <v>50</v>
      </c>
      <c r="D55" s="1210"/>
      <c r="E55" s="1211"/>
      <c r="F55" s="122">
        <v>2607</v>
      </c>
      <c r="G55" s="122">
        <v>3366</v>
      </c>
      <c r="H55" s="123">
        <v>3278</v>
      </c>
    </row>
    <row r="56" spans="2:8" ht="52.5" customHeight="1" x14ac:dyDescent="0.15">
      <c r="B56" s="124"/>
      <c r="C56" s="1212" t="s">
        <v>51</v>
      </c>
      <c r="D56" s="1212"/>
      <c r="E56" s="1213"/>
      <c r="F56" s="125">
        <v>42</v>
      </c>
      <c r="G56" s="125">
        <v>322</v>
      </c>
      <c r="H56" s="126">
        <v>783</v>
      </c>
    </row>
    <row r="57" spans="2:8" ht="53.25" customHeight="1" x14ac:dyDescent="0.15">
      <c r="B57" s="124"/>
      <c r="C57" s="1214" t="s">
        <v>52</v>
      </c>
      <c r="D57" s="1214"/>
      <c r="E57" s="1215"/>
      <c r="F57" s="127">
        <v>2874</v>
      </c>
      <c r="G57" s="127">
        <v>3291</v>
      </c>
      <c r="H57" s="128">
        <v>4240</v>
      </c>
    </row>
    <row r="58" spans="2:8" ht="45.75" customHeight="1" x14ac:dyDescent="0.15">
      <c r="B58" s="129"/>
      <c r="C58" s="1202" t="s">
        <v>617</v>
      </c>
      <c r="D58" s="1203"/>
      <c r="E58" s="1204"/>
      <c r="F58" s="130" t="s">
        <v>625</v>
      </c>
      <c r="G58" s="130" t="s">
        <v>625</v>
      </c>
      <c r="H58" s="131">
        <v>3320</v>
      </c>
    </row>
    <row r="59" spans="2:8" ht="45.75" customHeight="1" x14ac:dyDescent="0.15">
      <c r="B59" s="129"/>
      <c r="C59" s="1202" t="s">
        <v>615</v>
      </c>
      <c r="D59" s="1203"/>
      <c r="E59" s="1204"/>
      <c r="F59" s="130">
        <v>749</v>
      </c>
      <c r="G59" s="130">
        <v>525</v>
      </c>
      <c r="H59" s="131">
        <v>908</v>
      </c>
    </row>
    <row r="60" spans="2:8" ht="45.75" customHeight="1" x14ac:dyDescent="0.15">
      <c r="B60" s="129"/>
      <c r="C60" s="1202" t="s">
        <v>616</v>
      </c>
      <c r="D60" s="1203"/>
      <c r="E60" s="1204"/>
      <c r="F60" s="130">
        <v>8</v>
      </c>
      <c r="G60" s="130">
        <v>4</v>
      </c>
      <c r="H60" s="131">
        <v>12</v>
      </c>
    </row>
    <row r="61" spans="2:8" ht="45.75" customHeight="1" x14ac:dyDescent="0.15">
      <c r="B61" s="129"/>
      <c r="C61" s="1202" t="s">
        <v>613</v>
      </c>
      <c r="D61" s="1203"/>
      <c r="E61" s="1204"/>
      <c r="F61" s="130">
        <v>1186</v>
      </c>
      <c r="G61" s="130">
        <v>1920</v>
      </c>
      <c r="H61" s="131" t="s">
        <v>625</v>
      </c>
    </row>
    <row r="62" spans="2:8" ht="45.75" customHeight="1" thickBot="1" x14ac:dyDescent="0.2">
      <c r="B62" s="132"/>
      <c r="C62" s="1205" t="s">
        <v>614</v>
      </c>
      <c r="D62" s="1206"/>
      <c r="E62" s="1207"/>
      <c r="F62" s="133">
        <v>930</v>
      </c>
      <c r="G62" s="133">
        <v>843</v>
      </c>
      <c r="H62" s="134" t="s">
        <v>625</v>
      </c>
    </row>
    <row r="63" spans="2:8" ht="52.5" customHeight="1" thickBot="1" x14ac:dyDescent="0.2">
      <c r="B63" s="135"/>
      <c r="C63" s="1208" t="s">
        <v>53</v>
      </c>
      <c r="D63" s="1208"/>
      <c r="E63" s="1209"/>
      <c r="F63" s="136">
        <v>5523</v>
      </c>
      <c r="G63" s="136">
        <v>6979</v>
      </c>
      <c r="H63" s="137">
        <v>8300</v>
      </c>
    </row>
    <row r="64" spans="2:8" x14ac:dyDescent="0.15"/>
  </sheetData>
  <sheetProtection algorithmName="SHA-512" hashValue="4zMTPLsr2nIZU1WTvES5L9e2Z3vFUBLpyfMj5/f6ovnRoxjC9Wqb9ZD7na36Q1R1lN9//BeRs99qYeVJGE6s+g==" saltValue="CCykavGPaYo9QLvpR4mwN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54</v>
      </c>
      <c r="E2" s="149"/>
      <c r="F2" s="150" t="s">
        <v>569</v>
      </c>
      <c r="G2" s="151"/>
      <c r="H2" s="152"/>
    </row>
    <row r="3" spans="1:8" x14ac:dyDescent="0.15">
      <c r="A3" s="148" t="s">
        <v>562</v>
      </c>
      <c r="B3" s="153"/>
      <c r="C3" s="154"/>
      <c r="D3" s="155">
        <v>23304</v>
      </c>
      <c r="E3" s="156"/>
      <c r="F3" s="157">
        <v>41934</v>
      </c>
      <c r="G3" s="158"/>
      <c r="H3" s="159"/>
    </row>
    <row r="4" spans="1:8" x14ac:dyDescent="0.15">
      <c r="A4" s="160"/>
      <c r="B4" s="161"/>
      <c r="C4" s="162"/>
      <c r="D4" s="163">
        <v>4349</v>
      </c>
      <c r="E4" s="164"/>
      <c r="F4" s="165">
        <v>23352</v>
      </c>
      <c r="G4" s="166"/>
      <c r="H4" s="167"/>
    </row>
    <row r="5" spans="1:8" x14ac:dyDescent="0.15">
      <c r="A5" s="148" t="s">
        <v>564</v>
      </c>
      <c r="B5" s="153"/>
      <c r="C5" s="154"/>
      <c r="D5" s="155">
        <v>33259</v>
      </c>
      <c r="E5" s="156"/>
      <c r="F5" s="157">
        <v>45588</v>
      </c>
      <c r="G5" s="158"/>
      <c r="H5" s="159"/>
    </row>
    <row r="6" spans="1:8" x14ac:dyDescent="0.15">
      <c r="A6" s="160"/>
      <c r="B6" s="161"/>
      <c r="C6" s="162"/>
      <c r="D6" s="163">
        <v>9868</v>
      </c>
      <c r="E6" s="164"/>
      <c r="F6" s="165">
        <v>24150</v>
      </c>
      <c r="G6" s="166"/>
      <c r="H6" s="167"/>
    </row>
    <row r="7" spans="1:8" x14ac:dyDescent="0.15">
      <c r="A7" s="148" t="s">
        <v>565</v>
      </c>
      <c r="B7" s="153"/>
      <c r="C7" s="154"/>
      <c r="D7" s="155">
        <v>20750</v>
      </c>
      <c r="E7" s="156"/>
      <c r="F7" s="157">
        <v>45483</v>
      </c>
      <c r="G7" s="158"/>
      <c r="H7" s="159"/>
    </row>
    <row r="8" spans="1:8" x14ac:dyDescent="0.15">
      <c r="A8" s="160"/>
      <c r="B8" s="161"/>
      <c r="C8" s="162"/>
      <c r="D8" s="163">
        <v>11033</v>
      </c>
      <c r="E8" s="164"/>
      <c r="F8" s="165">
        <v>24241</v>
      </c>
      <c r="G8" s="166"/>
      <c r="H8" s="167"/>
    </row>
    <row r="9" spans="1:8" x14ac:dyDescent="0.15">
      <c r="A9" s="148" t="s">
        <v>566</v>
      </c>
      <c r="B9" s="153"/>
      <c r="C9" s="154"/>
      <c r="D9" s="155">
        <v>27604</v>
      </c>
      <c r="E9" s="156"/>
      <c r="F9" s="157">
        <v>45945</v>
      </c>
      <c r="G9" s="158"/>
      <c r="H9" s="159"/>
    </row>
    <row r="10" spans="1:8" x14ac:dyDescent="0.15">
      <c r="A10" s="160"/>
      <c r="B10" s="161"/>
      <c r="C10" s="162"/>
      <c r="D10" s="163">
        <v>17449</v>
      </c>
      <c r="E10" s="164"/>
      <c r="F10" s="165">
        <v>25180</v>
      </c>
      <c r="G10" s="166"/>
      <c r="H10" s="167"/>
    </row>
    <row r="11" spans="1:8" x14ac:dyDescent="0.15">
      <c r="A11" s="148" t="s">
        <v>567</v>
      </c>
      <c r="B11" s="153"/>
      <c r="C11" s="154"/>
      <c r="D11" s="155">
        <v>57999</v>
      </c>
      <c r="E11" s="156"/>
      <c r="F11" s="157">
        <v>44475</v>
      </c>
      <c r="G11" s="158"/>
      <c r="H11" s="159"/>
    </row>
    <row r="12" spans="1:8" x14ac:dyDescent="0.15">
      <c r="A12" s="160"/>
      <c r="B12" s="161"/>
      <c r="C12" s="168"/>
      <c r="D12" s="163">
        <v>22373</v>
      </c>
      <c r="E12" s="164"/>
      <c r="F12" s="165">
        <v>24780</v>
      </c>
      <c r="G12" s="166"/>
      <c r="H12" s="167"/>
    </row>
    <row r="13" spans="1:8" x14ac:dyDescent="0.15">
      <c r="A13" s="148"/>
      <c r="B13" s="153"/>
      <c r="C13" s="169"/>
      <c r="D13" s="170">
        <v>32583</v>
      </c>
      <c r="E13" s="171"/>
      <c r="F13" s="172">
        <v>44685</v>
      </c>
      <c r="G13" s="173"/>
      <c r="H13" s="159"/>
    </row>
    <row r="14" spans="1:8" x14ac:dyDescent="0.15">
      <c r="A14" s="160"/>
      <c r="B14" s="161"/>
      <c r="C14" s="162"/>
      <c r="D14" s="163">
        <v>13014</v>
      </c>
      <c r="E14" s="164"/>
      <c r="F14" s="165">
        <v>24341</v>
      </c>
      <c r="G14" s="166"/>
      <c r="H14" s="167"/>
    </row>
    <row r="17" spans="1:11" x14ac:dyDescent="0.15">
      <c r="A17" s="144" t="s">
        <v>55</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56</v>
      </c>
      <c r="B19" s="174">
        <f>ROUND(VALUE(SUBSTITUTE(実質収支比率等に係る経年分析!F$48,"▲","-")),2)</f>
        <v>7.39</v>
      </c>
      <c r="C19" s="174">
        <f>ROUND(VALUE(SUBSTITUTE(実質収支比率等に係る経年分析!G$48,"▲","-")),2)</f>
        <v>5.68</v>
      </c>
      <c r="D19" s="174">
        <f>ROUND(VALUE(SUBSTITUTE(実質収支比率等に係る経年分析!H$48,"▲","-")),2)</f>
        <v>12.34</v>
      </c>
      <c r="E19" s="174">
        <f>ROUND(VALUE(SUBSTITUTE(実質収支比率等に係る経年分析!I$48,"▲","-")),2)</f>
        <v>15.97</v>
      </c>
      <c r="F19" s="174">
        <f>ROUND(VALUE(SUBSTITUTE(実質収支比率等に係る経年分析!J$48,"▲","-")),2)</f>
        <v>10.98</v>
      </c>
    </row>
    <row r="20" spans="1:11" x14ac:dyDescent="0.15">
      <c r="A20" s="174" t="s">
        <v>57</v>
      </c>
      <c r="B20" s="174">
        <f>ROUND(VALUE(SUBSTITUTE(実質収支比率等に係る経年分析!F$47,"▲","-")),2)</f>
        <v>18.670000000000002</v>
      </c>
      <c r="C20" s="174">
        <f>ROUND(VALUE(SUBSTITUTE(実質収支比率等に係る経年分析!G$47,"▲","-")),2)</f>
        <v>21.92</v>
      </c>
      <c r="D20" s="174">
        <f>ROUND(VALUE(SUBSTITUTE(実質収支比率等に係る経年分析!H$47,"▲","-")),2)</f>
        <v>21.47</v>
      </c>
      <c r="E20" s="174">
        <f>ROUND(VALUE(SUBSTITUTE(実質収支比率等に係る経年分析!I$47,"▲","-")),2)</f>
        <v>25.45</v>
      </c>
      <c r="F20" s="174">
        <f>ROUND(VALUE(SUBSTITUTE(実質収支比率等に係る経年分析!J$47,"▲","-")),2)</f>
        <v>25.3</v>
      </c>
    </row>
    <row r="21" spans="1:11" x14ac:dyDescent="0.15">
      <c r="A21" s="174" t="s">
        <v>58</v>
      </c>
      <c r="B21" s="174">
        <f>IF(ISNUMBER(VALUE(SUBSTITUTE(実質収支比率等に係る経年分析!F$49,"▲","-"))),ROUND(VALUE(SUBSTITUTE(実質収支比率等に係る経年分析!F$49,"▲","-")),2),NA())</f>
        <v>-0.49</v>
      </c>
      <c r="C21" s="174">
        <f>IF(ISNUMBER(VALUE(SUBSTITUTE(実質収支比率等に係る経年分析!G$49,"▲","-"))),ROUND(VALUE(SUBSTITUTE(実質収支比率等に係る経年分析!G$49,"▲","-")),2),NA())</f>
        <v>4.49</v>
      </c>
      <c r="D21" s="174">
        <f>IF(ISNUMBER(VALUE(SUBSTITUTE(実質収支比率等に係る経年分析!H$49,"▲","-"))),ROUND(VALUE(SUBSTITUTE(実質収支比率等に係る経年分析!H$49,"▲","-")),2),NA())</f>
        <v>7.42</v>
      </c>
      <c r="E21" s="174">
        <f>IF(ISNUMBER(VALUE(SUBSTITUTE(実質収支比率等に係る経年分析!I$49,"▲","-"))),ROUND(VALUE(SUBSTITUTE(実質収支比率等に係る経年分析!I$49,"▲","-")),2),NA())</f>
        <v>10.37</v>
      </c>
      <c r="F21" s="174">
        <f>IF(ISNUMBER(VALUE(SUBSTITUTE(実質収支比率等に係る経年分析!J$49,"▲","-"))),ROUND(VALUE(SUBSTITUTE(実質収支比率等に係る経年分析!J$49,"▲","-")),2),NA())</f>
        <v>-5.92</v>
      </c>
    </row>
    <row r="24" spans="1:11" x14ac:dyDescent="0.15">
      <c r="A24" s="144" t="s">
        <v>59</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60</v>
      </c>
      <c r="C26" s="175" t="s">
        <v>61</v>
      </c>
      <c r="D26" s="175" t="s">
        <v>60</v>
      </c>
      <c r="E26" s="175" t="s">
        <v>61</v>
      </c>
      <c r="F26" s="175" t="s">
        <v>60</v>
      </c>
      <c r="G26" s="175" t="s">
        <v>61</v>
      </c>
      <c r="H26" s="175" t="s">
        <v>60</v>
      </c>
      <c r="I26" s="175" t="s">
        <v>61</v>
      </c>
      <c r="J26" s="175" t="s">
        <v>60</v>
      </c>
      <c r="K26" s="175" t="s">
        <v>61</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1.79</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1.66</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1.58</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x14ac:dyDescent="0.15">
      <c r="A30" s="175" t="e">
        <f>IF(連結実質赤字比率に係る赤字・黒字の構成分析!C$40="",NA(),連結実質赤字比率に係る赤字・黒字の構成分析!C$40)</f>
        <v>#N/A</v>
      </c>
      <c r="B30" s="175" t="e">
        <f>IF(ROUND(VALUE(SUBSTITUTE(連結実質赤字比率に係る赤字・黒字の構成分析!F$40,"▲", "-")), 2) &lt; 0, ABS(ROUND(VALUE(SUBSTITUTE(連結実質赤字比率に係る赤字・黒字の構成分析!F$40,"▲", "-")), 2)), NA())</f>
        <v>#VALUE!</v>
      </c>
      <c r="C30" s="175" t="e">
        <f>IF(ROUND(VALUE(SUBSTITUTE(連結実質赤字比率に係る赤字・黒字の構成分析!F$40,"▲", "-")), 2) &gt;= 0, ABS(ROUND(VALUE(SUBSTITUTE(連結実質赤字比率に係る赤字・黒字の構成分析!F$40,"▲", "-")), 2)), NA())</f>
        <v>#VALUE!</v>
      </c>
      <c r="D30" s="175" t="e">
        <f>IF(ROUND(VALUE(SUBSTITUTE(連結実質赤字比率に係る赤字・黒字の構成分析!G$40,"▲", "-")), 2) &lt; 0, ABS(ROUND(VALUE(SUBSTITUTE(連結実質赤字比率に係る赤字・黒字の構成分析!G$40,"▲", "-")), 2)), NA())</f>
        <v>#VALUE!</v>
      </c>
      <c r="E30" s="175" t="e">
        <f>IF(ROUND(VALUE(SUBSTITUTE(連結実質赤字比率に係る赤字・黒字の構成分析!G$40,"▲", "-")), 2) &gt;= 0, ABS(ROUND(VALUE(SUBSTITUTE(連結実質赤字比率に係る赤字・黒字の構成分析!G$40,"▲", "-")), 2)), NA())</f>
        <v>#VALUE!</v>
      </c>
      <c r="F30" s="175" t="e">
        <f>IF(ROUND(VALUE(SUBSTITUTE(連結実質赤字比率に係る赤字・黒字の構成分析!H$40,"▲", "-")), 2) &lt; 0, ABS(ROUND(VALUE(SUBSTITUTE(連結実質赤字比率に係る赤字・黒字の構成分析!H$40,"▲", "-")), 2)), NA())</f>
        <v>#VALUE!</v>
      </c>
      <c r="G30" s="175" t="e">
        <f>IF(ROUND(VALUE(SUBSTITUTE(連結実質赤字比率に係る赤字・黒字の構成分析!H$40,"▲", "-")), 2) &gt;= 0, ABS(ROUND(VALUE(SUBSTITUTE(連結実質赤字比率に係る赤字・黒字の構成分析!H$40,"▲", "-")), 2)), NA())</f>
        <v>#VALUE!</v>
      </c>
      <c r="H30" s="175" t="e">
        <f>IF(ROUND(VALUE(SUBSTITUTE(連結実質赤字比率に係る赤字・黒字の構成分析!I$40,"▲", "-")), 2) &lt; 0, ABS(ROUND(VALUE(SUBSTITUTE(連結実質赤字比率に係る赤字・黒字の構成分析!I$40,"▲", "-")), 2)), NA())</f>
        <v>#VALUE!</v>
      </c>
      <c r="I30" s="175" t="e">
        <f>IF(ROUND(VALUE(SUBSTITUTE(連結実質赤字比率に係る赤字・黒字の構成分析!I$40,"▲", "-")), 2) &gt;= 0, ABS(ROUND(VALUE(SUBSTITUTE(連結実質赤字比率に係る赤字・黒字の構成分析!I$40,"▲", "-")), 2)), NA())</f>
        <v>#VALUE!</v>
      </c>
      <c r="J30" s="175" t="e">
        <f>IF(ROUND(VALUE(SUBSTITUTE(連結実質赤字比率に係る赤字・黒字の構成分析!J$40,"▲", "-")), 2) &lt; 0, ABS(ROUND(VALUE(SUBSTITUTE(連結実質赤字比率に係る赤字・黒字の構成分析!J$40,"▲", "-")), 2)), NA())</f>
        <v>#VALUE!</v>
      </c>
      <c r="K30" s="175" t="e">
        <f>IF(ROUND(VALUE(SUBSTITUTE(連結実質赤字比率に係る赤字・黒字の構成分析!J$40,"▲", "-")), 2) &gt;= 0, ABS(ROUND(VALUE(SUBSTITUTE(連結実質赤字比率に係る赤字・黒字の構成分析!J$40,"▲", "-")), 2)), NA())</f>
        <v>#VALUE!</v>
      </c>
    </row>
    <row r="31" spans="1:11" x14ac:dyDescent="0.15">
      <c r="A31" s="175" t="str">
        <f>IF(連結実質赤字比率に係る赤字・黒字の構成分析!C$39="",NA(),連結実質赤字比率に係る赤字・黒字の構成分析!C$39)</f>
        <v>後期高齢者医療特別会計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0.01</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0.01</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0.01</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0.01</v>
      </c>
    </row>
    <row r="32" spans="1:11" x14ac:dyDescent="0.15">
      <c r="A32" s="175" t="str">
        <f>IF(連結実質赤字比率に係る赤字・黒字の構成分析!C$38="",NA(),連結実質赤字比率に係る赤字・黒字の構成分析!C$38)</f>
        <v>国民健康保険特別会計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2.25</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1.82</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1.17</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0.68</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0.53</v>
      </c>
    </row>
    <row r="33" spans="1:16" x14ac:dyDescent="0.15">
      <c r="A33" s="175" t="str">
        <f>IF(連結実質赤字比率に係る赤字・黒字の構成分析!C$37="",NA(),連結実質赤字比率に係る赤字・黒字の構成分析!C$37)</f>
        <v>介護保険特別会計</v>
      </c>
      <c r="B33" s="175" t="e">
        <f>IF(ROUND(VALUE(SUBSTITUTE(連結実質赤字比率に係る赤字・黒字の構成分析!F$37,"▲", "-")), 2) &lt; 0, ABS(ROUND(VALUE(SUBSTITUTE(連結実質赤字比率に係る赤字・黒字の構成分析!F$37,"▲", "-")), 2)), NA())</f>
        <v>#VALUE!</v>
      </c>
      <c r="C33" s="175" t="e">
        <f>IF(ROUND(VALUE(SUBSTITUTE(連結実質赤字比率に係る赤字・黒字の構成分析!F$37,"▲", "-")), 2) &gt;= 0, ABS(ROUND(VALUE(SUBSTITUTE(連結実質赤字比率に係る赤字・黒字の構成分析!F$37,"▲", "-")), 2)), NA())</f>
        <v>#VALUE!</v>
      </c>
      <c r="D33" s="175" t="e">
        <f>IF(ROUND(VALUE(SUBSTITUTE(連結実質赤字比率に係る赤字・黒字の構成分析!G$37,"▲", "-")), 2) &lt; 0, ABS(ROUND(VALUE(SUBSTITUTE(連結実質赤字比率に係る赤字・黒字の構成分析!G$37,"▲", "-")), 2)), NA())</f>
        <v>#VALUE!</v>
      </c>
      <c r="E33" s="175" t="e">
        <f>IF(ROUND(VALUE(SUBSTITUTE(連結実質赤字比率に係る赤字・黒字の構成分析!G$37,"▲", "-")), 2) &gt;= 0, ABS(ROUND(VALUE(SUBSTITUTE(連結実質赤字比率に係る赤字・黒字の構成分析!G$37,"▲", "-")), 2)), NA())</f>
        <v>#VALUE!</v>
      </c>
      <c r="F33" s="175" t="e">
        <f>IF(ROUND(VALUE(SUBSTITUTE(連結実質赤字比率に係る赤字・黒字の構成分析!H$37,"▲", "-")), 2) &lt; 0, ABS(ROUND(VALUE(SUBSTITUTE(連結実質赤字比率に係る赤字・黒字の構成分析!H$37,"▲", "-")), 2)), NA())</f>
        <v>#VALUE!</v>
      </c>
      <c r="G33" s="175" t="e">
        <f>IF(ROUND(VALUE(SUBSTITUTE(連結実質赤字比率に係る赤字・黒字の構成分析!H$37,"▲", "-")), 2) &gt;= 0, ABS(ROUND(VALUE(SUBSTITUTE(連結実質赤字比率に係る赤字・黒字の構成分析!H$37,"▲", "-")), 2)), NA())</f>
        <v>#VALUE!</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0.49</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0.55000000000000004</v>
      </c>
    </row>
    <row r="34" spans="1:16" x14ac:dyDescent="0.15">
      <c r="A34" s="175" t="str">
        <f>IF(連結実質赤字比率に係る赤字・黒字の構成分析!C$36="",NA(),連結実質赤字比率に係る赤字・黒字の構成分析!C$36)</f>
        <v>下水道事業会計</v>
      </c>
      <c r="B34" s="175" t="e">
        <f>IF(ROUND(VALUE(SUBSTITUTE(連結実質赤字比率に係る赤字・黒字の構成分析!F$36,"▲", "-")), 2) &lt; 0, ABS(ROUND(VALUE(SUBSTITUTE(連結実質赤字比率に係る赤字・黒字の構成分析!F$36,"▲", "-")), 2)), NA())</f>
        <v>#VALUE!</v>
      </c>
      <c r="C34" s="175" t="e">
        <f>IF(ROUND(VALUE(SUBSTITUTE(連結実質赤字比率に係る赤字・黒字の構成分析!F$36,"▲", "-")), 2) &gt;= 0, ABS(ROUND(VALUE(SUBSTITUTE(連結実質赤字比率に係る赤字・黒字の構成分析!F$36,"▲", "-")), 2)), NA())</f>
        <v>#VALUE!</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2.77</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2.0499999999999998</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3.14</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2.04</v>
      </c>
    </row>
    <row r="35" spans="1:16" x14ac:dyDescent="0.15">
      <c r="A35" s="175" t="str">
        <f>IF(連結実質赤字比率に係る赤字・黒字の構成分析!C$35="",NA(),連結実質赤字比率に係る赤字・黒字の構成分析!C$35)</f>
        <v>水道事業会計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21.08</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12.9</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11.39</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8.9700000000000006</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7.75</v>
      </c>
    </row>
    <row r="36" spans="1:16" x14ac:dyDescent="0.15">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7.15</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5.35</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12.12</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15.96</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10.97</v>
      </c>
    </row>
    <row r="39" spans="1:16" x14ac:dyDescent="0.15">
      <c r="A39" s="144" t="s">
        <v>62</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15">
      <c r="A42" s="176" t="s">
        <v>65</v>
      </c>
      <c r="B42" s="176"/>
      <c r="C42" s="176"/>
      <c r="D42" s="176">
        <f>'実質公債費比率（分子）の構造'!K$52</f>
        <v>1502</v>
      </c>
      <c r="E42" s="176"/>
      <c r="F42" s="176"/>
      <c r="G42" s="176">
        <f>'実質公債費比率（分子）の構造'!L$52</f>
        <v>1469</v>
      </c>
      <c r="H42" s="176"/>
      <c r="I42" s="176"/>
      <c r="J42" s="176">
        <f>'実質公債費比率（分子）の構造'!M$52</f>
        <v>1458</v>
      </c>
      <c r="K42" s="176"/>
      <c r="L42" s="176"/>
      <c r="M42" s="176">
        <f>'実質公債費比率（分子）の構造'!N$52</f>
        <v>1444</v>
      </c>
      <c r="N42" s="176"/>
      <c r="O42" s="176"/>
      <c r="P42" s="176">
        <f>'実質公債費比率（分子）の構造'!O$52</f>
        <v>1416</v>
      </c>
    </row>
    <row r="43" spans="1:16" x14ac:dyDescent="0.15">
      <c r="A43" s="176" t="s">
        <v>66</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15">
      <c r="A44" s="176" t="s">
        <v>67</v>
      </c>
      <c r="B44" s="176">
        <f>'実質公債費比率（分子）の構造'!K$50</f>
        <v>104</v>
      </c>
      <c r="C44" s="176"/>
      <c r="D44" s="176"/>
      <c r="E44" s="176">
        <f>'実質公債費比率（分子）の構造'!L$50</f>
        <v>49</v>
      </c>
      <c r="F44" s="176"/>
      <c r="G44" s="176"/>
      <c r="H44" s="176">
        <f>'実質公債費比率（分子）の構造'!M$50</f>
        <v>81</v>
      </c>
      <c r="I44" s="176"/>
      <c r="J44" s="176"/>
      <c r="K44" s="176">
        <f>'実質公債費比率（分子）の構造'!N$50</f>
        <v>80</v>
      </c>
      <c r="L44" s="176"/>
      <c r="M44" s="176"/>
      <c r="N44" s="176">
        <f>'実質公債費比率（分子）の構造'!O$50</f>
        <v>80</v>
      </c>
      <c r="O44" s="176"/>
      <c r="P44" s="176"/>
    </row>
    <row r="45" spans="1:16" x14ac:dyDescent="0.15">
      <c r="A45" s="176" t="s">
        <v>68</v>
      </c>
      <c r="B45" s="176">
        <f>'実質公債費比率（分子）の構造'!K$49</f>
        <v>69</v>
      </c>
      <c r="C45" s="176"/>
      <c r="D45" s="176"/>
      <c r="E45" s="176">
        <f>'実質公債費比率（分子）の構造'!L$49</f>
        <v>56</v>
      </c>
      <c r="F45" s="176"/>
      <c r="G45" s="176"/>
      <c r="H45" s="176">
        <f>'実質公債費比率（分子）の構造'!M$49</f>
        <v>58</v>
      </c>
      <c r="I45" s="176"/>
      <c r="J45" s="176"/>
      <c r="K45" s="176">
        <f>'実質公債費比率（分子）の構造'!N$49</f>
        <v>52</v>
      </c>
      <c r="L45" s="176"/>
      <c r="M45" s="176"/>
      <c r="N45" s="176">
        <f>'実質公債費比率（分子）の構造'!O$49</f>
        <v>55</v>
      </c>
      <c r="O45" s="176"/>
      <c r="P45" s="176"/>
    </row>
    <row r="46" spans="1:16" x14ac:dyDescent="0.15">
      <c r="A46" s="176" t="s">
        <v>69</v>
      </c>
      <c r="B46" s="176">
        <f>'実質公債費比率（分子）の構造'!K$48</f>
        <v>575</v>
      </c>
      <c r="C46" s="176"/>
      <c r="D46" s="176"/>
      <c r="E46" s="176">
        <f>'実質公債費比率（分子）の構造'!L$48</f>
        <v>623</v>
      </c>
      <c r="F46" s="176"/>
      <c r="G46" s="176"/>
      <c r="H46" s="176">
        <f>'実質公債費比率（分子）の構造'!M$48</f>
        <v>439</v>
      </c>
      <c r="I46" s="176"/>
      <c r="J46" s="176"/>
      <c r="K46" s="176">
        <f>'実質公債費比率（分子）の構造'!N$48</f>
        <v>505</v>
      </c>
      <c r="L46" s="176"/>
      <c r="M46" s="176"/>
      <c r="N46" s="176">
        <f>'実質公債費比率（分子）の構造'!O$48</f>
        <v>433</v>
      </c>
      <c r="O46" s="176"/>
      <c r="P46" s="176"/>
    </row>
    <row r="47" spans="1:16" x14ac:dyDescent="0.15">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72</v>
      </c>
      <c r="B49" s="176">
        <f>'実質公債費比率（分子）の構造'!K$45</f>
        <v>1335</v>
      </c>
      <c r="C49" s="176"/>
      <c r="D49" s="176"/>
      <c r="E49" s="176">
        <f>'実質公債費比率（分子）の構造'!L$45</f>
        <v>1329</v>
      </c>
      <c r="F49" s="176"/>
      <c r="G49" s="176"/>
      <c r="H49" s="176">
        <f>'実質公債費比率（分子）の構造'!M$45</f>
        <v>1275</v>
      </c>
      <c r="I49" s="176"/>
      <c r="J49" s="176"/>
      <c r="K49" s="176">
        <f>'実質公債費比率（分子）の構造'!N$45</f>
        <v>1325</v>
      </c>
      <c r="L49" s="176"/>
      <c r="M49" s="176"/>
      <c r="N49" s="176">
        <f>'実質公債費比率（分子）の構造'!O$45</f>
        <v>1439</v>
      </c>
      <c r="O49" s="176"/>
      <c r="P49" s="176"/>
    </row>
    <row r="50" spans="1:16" x14ac:dyDescent="0.15">
      <c r="A50" s="176" t="s">
        <v>73</v>
      </c>
      <c r="B50" s="176" t="e">
        <f>NA()</f>
        <v>#N/A</v>
      </c>
      <c r="C50" s="176">
        <f>IF(ISNUMBER('実質公債費比率（分子）の構造'!K$53),'実質公債費比率（分子）の構造'!K$53,NA())</f>
        <v>581</v>
      </c>
      <c r="D50" s="176" t="e">
        <f>NA()</f>
        <v>#N/A</v>
      </c>
      <c r="E50" s="176" t="e">
        <f>NA()</f>
        <v>#N/A</v>
      </c>
      <c r="F50" s="176">
        <f>IF(ISNUMBER('実質公債費比率（分子）の構造'!L$53),'実質公債費比率（分子）の構造'!L$53,NA())</f>
        <v>588</v>
      </c>
      <c r="G50" s="176" t="e">
        <f>NA()</f>
        <v>#N/A</v>
      </c>
      <c r="H50" s="176" t="e">
        <f>NA()</f>
        <v>#N/A</v>
      </c>
      <c r="I50" s="176">
        <f>IF(ISNUMBER('実質公債費比率（分子）の構造'!M$53),'実質公債費比率（分子）の構造'!M$53,NA())</f>
        <v>395</v>
      </c>
      <c r="J50" s="176" t="e">
        <f>NA()</f>
        <v>#N/A</v>
      </c>
      <c r="K50" s="176" t="e">
        <f>NA()</f>
        <v>#N/A</v>
      </c>
      <c r="L50" s="176">
        <f>IF(ISNUMBER('実質公債費比率（分子）の構造'!N$53),'実質公債費比率（分子）の構造'!N$53,NA())</f>
        <v>518</v>
      </c>
      <c r="M50" s="176" t="e">
        <f>NA()</f>
        <v>#N/A</v>
      </c>
      <c r="N50" s="176" t="e">
        <f>NA()</f>
        <v>#N/A</v>
      </c>
      <c r="O50" s="176">
        <f>IF(ISNUMBER('実質公債費比率（分子）の構造'!O$53),'実質公債費比率（分子）の構造'!O$53,NA())</f>
        <v>591</v>
      </c>
      <c r="P50" s="176" t="e">
        <f>NA()</f>
        <v>#N/A</v>
      </c>
    </row>
    <row r="53" spans="1:16" x14ac:dyDescent="0.15">
      <c r="A53" s="144" t="s">
        <v>74</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15">
      <c r="A56" s="175" t="s">
        <v>45</v>
      </c>
      <c r="B56" s="175"/>
      <c r="C56" s="175"/>
      <c r="D56" s="175">
        <f>'将来負担比率（分子）の構造'!I$52</f>
        <v>17691</v>
      </c>
      <c r="E56" s="175"/>
      <c r="F56" s="175"/>
      <c r="G56" s="175">
        <f>'将来負担比率（分子）の構造'!J$52</f>
        <v>17563</v>
      </c>
      <c r="H56" s="175"/>
      <c r="I56" s="175"/>
      <c r="J56" s="175">
        <f>'将来負担比率（分子）の構造'!K$52</f>
        <v>17314</v>
      </c>
      <c r="K56" s="175"/>
      <c r="L56" s="175"/>
      <c r="M56" s="175">
        <f>'将来負担比率（分子）の構造'!L$52</f>
        <v>17307</v>
      </c>
      <c r="N56" s="175"/>
      <c r="O56" s="175"/>
      <c r="P56" s="175">
        <f>'将来負担比率（分子）の構造'!M$52</f>
        <v>17077</v>
      </c>
    </row>
    <row r="57" spans="1:16" x14ac:dyDescent="0.15">
      <c r="A57" s="175" t="s">
        <v>44</v>
      </c>
      <c r="B57" s="175"/>
      <c r="C57" s="175"/>
      <c r="D57" s="175">
        <f>'将来負担比率（分子）の構造'!I$51</f>
        <v>583</v>
      </c>
      <c r="E57" s="175"/>
      <c r="F57" s="175"/>
      <c r="G57" s="175">
        <f>'将来負担比率（分子）の構造'!J$51</f>
        <v>401</v>
      </c>
      <c r="H57" s="175"/>
      <c r="I57" s="175"/>
      <c r="J57" s="175">
        <f>'将来負担比率（分子）の構造'!K$51</f>
        <v>320</v>
      </c>
      <c r="K57" s="175"/>
      <c r="L57" s="175"/>
      <c r="M57" s="175">
        <f>'将来負担比率（分子）の構造'!L$51</f>
        <v>229</v>
      </c>
      <c r="N57" s="175"/>
      <c r="O57" s="175"/>
      <c r="P57" s="175">
        <f>'将来負担比率（分子）の構造'!M$51</f>
        <v>234</v>
      </c>
    </row>
    <row r="58" spans="1:16" x14ac:dyDescent="0.15">
      <c r="A58" s="175" t="s">
        <v>43</v>
      </c>
      <c r="B58" s="175"/>
      <c r="C58" s="175"/>
      <c r="D58" s="175">
        <f>'将来負担比率（分子）の構造'!I$50</f>
        <v>5937</v>
      </c>
      <c r="E58" s="175"/>
      <c r="F58" s="175"/>
      <c r="G58" s="175">
        <f>'将来負担比率（分子）の構造'!J$50</f>
        <v>6353</v>
      </c>
      <c r="H58" s="175"/>
      <c r="I58" s="175"/>
      <c r="J58" s="175">
        <f>'将来負担比率（分子）の構造'!K$50</f>
        <v>6416</v>
      </c>
      <c r="K58" s="175"/>
      <c r="L58" s="175"/>
      <c r="M58" s="175">
        <f>'将来負担比率（分子）の構造'!L$50</f>
        <v>8009</v>
      </c>
      <c r="N58" s="175"/>
      <c r="O58" s="175"/>
      <c r="P58" s="175">
        <f>'将来負担比率（分子）の構造'!M$50</f>
        <v>9317</v>
      </c>
    </row>
    <row r="59" spans="1:16" x14ac:dyDescent="0.15">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38</v>
      </c>
      <c r="B61" s="175">
        <f>'将来負担比率（分子）の構造'!I$46</f>
        <v>264</v>
      </c>
      <c r="C61" s="175"/>
      <c r="D61" s="175"/>
      <c r="E61" s="175">
        <f>'将来負担比率（分子）の構造'!J$46</f>
        <v>198</v>
      </c>
      <c r="F61" s="175"/>
      <c r="G61" s="175"/>
      <c r="H61" s="175">
        <f>'将来負担比率（分子）の構造'!K$46</f>
        <v>173</v>
      </c>
      <c r="I61" s="175"/>
      <c r="J61" s="175"/>
      <c r="K61" s="175">
        <f>'将来負担比率（分子）の構造'!L$46</f>
        <v>279</v>
      </c>
      <c r="L61" s="175"/>
      <c r="M61" s="175"/>
      <c r="N61" s="175">
        <f>'将来負担比率（分子）の構造'!M$46</f>
        <v>81</v>
      </c>
      <c r="O61" s="175"/>
      <c r="P61" s="175"/>
    </row>
    <row r="62" spans="1:16" x14ac:dyDescent="0.15">
      <c r="A62" s="175" t="s">
        <v>37</v>
      </c>
      <c r="B62" s="175" t="str">
        <f>'将来負担比率（分子）の構造'!I$45</f>
        <v>-</v>
      </c>
      <c r="C62" s="175"/>
      <c r="D62" s="175"/>
      <c r="E62" s="175" t="str">
        <f>'将来負担比率（分子）の構造'!J$45</f>
        <v>-</v>
      </c>
      <c r="F62" s="175"/>
      <c r="G62" s="175"/>
      <c r="H62" s="175" t="str">
        <f>'将来負担比率（分子）の構造'!K$45</f>
        <v>-</v>
      </c>
      <c r="I62" s="175"/>
      <c r="J62" s="175"/>
      <c r="K62" s="175" t="str">
        <f>'将来負担比率（分子）の構造'!L$45</f>
        <v>-</v>
      </c>
      <c r="L62" s="175"/>
      <c r="M62" s="175"/>
      <c r="N62" s="175" t="str">
        <f>'将来負担比率（分子）の構造'!M$45</f>
        <v>-</v>
      </c>
      <c r="O62" s="175"/>
      <c r="P62" s="175"/>
    </row>
    <row r="63" spans="1:16" x14ac:dyDescent="0.15">
      <c r="A63" s="175" t="s">
        <v>36</v>
      </c>
      <c r="B63" s="175">
        <f>'将来負担比率（分子）の構造'!I$44</f>
        <v>727</v>
      </c>
      <c r="C63" s="175"/>
      <c r="D63" s="175"/>
      <c r="E63" s="175">
        <f>'将来負担比率（分子）の構造'!J$44</f>
        <v>678</v>
      </c>
      <c r="F63" s="175"/>
      <c r="G63" s="175"/>
      <c r="H63" s="175">
        <f>'将来負担比率（分子）の構造'!K$44</f>
        <v>576</v>
      </c>
      <c r="I63" s="175"/>
      <c r="J63" s="175"/>
      <c r="K63" s="175">
        <f>'将来負担比率（分子）の構造'!L$44</f>
        <v>467</v>
      </c>
      <c r="L63" s="175"/>
      <c r="M63" s="175"/>
      <c r="N63" s="175">
        <f>'将来負担比率（分子）の構造'!M$44</f>
        <v>394</v>
      </c>
      <c r="O63" s="175"/>
      <c r="P63" s="175"/>
    </row>
    <row r="64" spans="1:16" x14ac:dyDescent="0.15">
      <c r="A64" s="175" t="s">
        <v>35</v>
      </c>
      <c r="B64" s="175">
        <f>'将来負担比率（分子）の構造'!I$43</f>
        <v>5991</v>
      </c>
      <c r="C64" s="175"/>
      <c r="D64" s="175"/>
      <c r="E64" s="175">
        <f>'将来負担比率（分子）の構造'!J$43</f>
        <v>6988</v>
      </c>
      <c r="F64" s="175"/>
      <c r="G64" s="175"/>
      <c r="H64" s="175">
        <f>'将来負担比率（分子）の構造'!K$43</f>
        <v>5803</v>
      </c>
      <c r="I64" s="175"/>
      <c r="J64" s="175"/>
      <c r="K64" s="175">
        <f>'将来負担比率（分子）の構造'!L$43</f>
        <v>5522</v>
      </c>
      <c r="L64" s="175"/>
      <c r="M64" s="175"/>
      <c r="N64" s="175">
        <f>'将来負担比率（分子）の構造'!M$43</f>
        <v>4688</v>
      </c>
      <c r="O64" s="175"/>
      <c r="P64" s="175"/>
    </row>
    <row r="65" spans="1:16" x14ac:dyDescent="0.15">
      <c r="A65" s="175" t="s">
        <v>34</v>
      </c>
      <c r="B65" s="175">
        <f>'将来負担比率（分子）の構造'!I$42</f>
        <v>4</v>
      </c>
      <c r="C65" s="175"/>
      <c r="D65" s="175"/>
      <c r="E65" s="175">
        <f>'将来負担比率（分子）の構造'!J$42</f>
        <v>2</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x14ac:dyDescent="0.15">
      <c r="A66" s="175" t="s">
        <v>33</v>
      </c>
      <c r="B66" s="175">
        <f>'将来負担比率（分子）の構造'!I$41</f>
        <v>14215</v>
      </c>
      <c r="C66" s="175"/>
      <c r="D66" s="175"/>
      <c r="E66" s="175">
        <f>'将来負担比率（分子）の構造'!J$41</f>
        <v>13959</v>
      </c>
      <c r="F66" s="175"/>
      <c r="G66" s="175"/>
      <c r="H66" s="175">
        <f>'将来負担比率（分子）の構造'!K$41</f>
        <v>13888</v>
      </c>
      <c r="I66" s="175"/>
      <c r="J66" s="175"/>
      <c r="K66" s="175">
        <f>'将来負担比率（分子）の構造'!L$41</f>
        <v>14429</v>
      </c>
      <c r="L66" s="175"/>
      <c r="M66" s="175"/>
      <c r="N66" s="175">
        <f>'将来負担比率（分子）の構造'!M$41</f>
        <v>15108</v>
      </c>
      <c r="O66" s="175"/>
      <c r="P66" s="175"/>
    </row>
    <row r="67" spans="1:16" x14ac:dyDescent="0.15">
      <c r="A67" s="175" t="s">
        <v>77</v>
      </c>
      <c r="B67" s="175" t="e">
        <f>NA()</f>
        <v>#N/A</v>
      </c>
      <c r="C67" s="175">
        <f>IF(ISNUMBER('将来負担比率（分子）の構造'!I$53), IF('将来負担比率（分子）の構造'!I$53 &lt; 0, 0, '将来負担比率（分子）の構造'!I$53), NA())</f>
        <v>0</v>
      </c>
      <c r="D67" s="175" t="e">
        <f>NA()</f>
        <v>#N/A</v>
      </c>
      <c r="E67" s="175" t="e">
        <f>NA()</f>
        <v>#N/A</v>
      </c>
      <c r="F67" s="175">
        <f>IF(ISNUMBER('将来負担比率（分子）の構造'!J$53), IF('将来負担比率（分子）の構造'!J$53 &lt; 0, 0, '将来負担比率（分子）の構造'!J$53), NA())</f>
        <v>0</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x14ac:dyDescent="0.15">
      <c r="A70" s="177" t="s">
        <v>78</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79</v>
      </c>
      <c r="B72" s="179">
        <f>基金残高に係る経年分析!F55</f>
        <v>2607</v>
      </c>
      <c r="C72" s="179">
        <f>基金残高に係る経年分析!G55</f>
        <v>3366</v>
      </c>
      <c r="D72" s="179">
        <f>基金残高に係る経年分析!H55</f>
        <v>3278</v>
      </c>
    </row>
    <row r="73" spans="1:16" x14ac:dyDescent="0.15">
      <c r="A73" s="178" t="s">
        <v>80</v>
      </c>
      <c r="B73" s="179">
        <f>基金残高に係る経年分析!F56</f>
        <v>42</v>
      </c>
      <c r="C73" s="179">
        <f>基金残高に係る経年分析!G56</f>
        <v>322</v>
      </c>
      <c r="D73" s="179">
        <f>基金残高に係る経年分析!H56</f>
        <v>783</v>
      </c>
    </row>
    <row r="74" spans="1:16" x14ac:dyDescent="0.15">
      <c r="A74" s="178" t="s">
        <v>81</v>
      </c>
      <c r="B74" s="179">
        <f>基金残高に係る経年分析!F57</f>
        <v>2874</v>
      </c>
      <c r="C74" s="179">
        <f>基金残高に係る経年分析!G57</f>
        <v>3291</v>
      </c>
      <c r="D74" s="179">
        <f>基金残高に係る経年分析!H57</f>
        <v>4240</v>
      </c>
    </row>
  </sheetData>
  <sheetProtection algorithmName="SHA-512" hashValue="1asSVLTC5cVA7//n2kvB7s2rR74gtmgjwpb/USKBrc2R5vGPm3J4ktg+lZ/NbfDfc6WNksqjLRovqjdS4yDkBA==" saltValue="LP5kuUg5wniRdcuN9HkXz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7" t="s">
        <v>224</v>
      </c>
      <c r="DI1" s="718"/>
      <c r="DJ1" s="718"/>
      <c r="DK1" s="718"/>
      <c r="DL1" s="718"/>
      <c r="DM1" s="718"/>
      <c r="DN1" s="719"/>
      <c r="DO1" s="214"/>
      <c r="DP1" s="717" t="s">
        <v>225</v>
      </c>
      <c r="DQ1" s="718"/>
      <c r="DR1" s="718"/>
      <c r="DS1" s="718"/>
      <c r="DT1" s="718"/>
      <c r="DU1" s="718"/>
      <c r="DV1" s="718"/>
      <c r="DW1" s="718"/>
      <c r="DX1" s="718"/>
      <c r="DY1" s="718"/>
      <c r="DZ1" s="718"/>
      <c r="EA1" s="718"/>
      <c r="EB1" s="718"/>
      <c r="EC1" s="719"/>
      <c r="ED1" s="213"/>
      <c r="EE1" s="213"/>
      <c r="EF1" s="213"/>
      <c r="EG1" s="213"/>
      <c r="EH1" s="213"/>
      <c r="EI1" s="213"/>
      <c r="EJ1" s="213"/>
      <c r="EK1" s="213"/>
      <c r="EL1" s="213"/>
      <c r="EM1" s="213"/>
    </row>
    <row r="2" spans="2:143" ht="22.5" customHeight="1" x14ac:dyDescent="0.15">
      <c r="B2" s="215" t="s">
        <v>226</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73" t="s">
        <v>227</v>
      </c>
      <c r="C3" s="674"/>
      <c r="D3" s="674"/>
      <c r="E3" s="674"/>
      <c r="F3" s="674"/>
      <c r="G3" s="674"/>
      <c r="H3" s="674"/>
      <c r="I3" s="674"/>
      <c r="J3" s="674"/>
      <c r="K3" s="674"/>
      <c r="L3" s="674"/>
      <c r="M3" s="674"/>
      <c r="N3" s="674"/>
      <c r="O3" s="674"/>
      <c r="P3" s="674"/>
      <c r="Q3" s="674"/>
      <c r="R3" s="674"/>
      <c r="S3" s="674"/>
      <c r="T3" s="674"/>
      <c r="U3" s="674"/>
      <c r="V3" s="674"/>
      <c r="W3" s="674"/>
      <c r="X3" s="674"/>
      <c r="Y3" s="674"/>
      <c r="Z3" s="674"/>
      <c r="AA3" s="674"/>
      <c r="AB3" s="674"/>
      <c r="AC3" s="674"/>
      <c r="AD3" s="674"/>
      <c r="AE3" s="674"/>
      <c r="AF3" s="674"/>
      <c r="AG3" s="674"/>
      <c r="AH3" s="674"/>
      <c r="AI3" s="674"/>
      <c r="AJ3" s="674"/>
      <c r="AK3" s="674"/>
      <c r="AL3" s="674"/>
      <c r="AM3" s="674"/>
      <c r="AN3" s="674"/>
      <c r="AO3" s="674"/>
      <c r="AP3" s="673" t="s">
        <v>228</v>
      </c>
      <c r="AQ3" s="674"/>
      <c r="AR3" s="674"/>
      <c r="AS3" s="674"/>
      <c r="AT3" s="674"/>
      <c r="AU3" s="674"/>
      <c r="AV3" s="674"/>
      <c r="AW3" s="674"/>
      <c r="AX3" s="674"/>
      <c r="AY3" s="674"/>
      <c r="AZ3" s="674"/>
      <c r="BA3" s="674"/>
      <c r="BB3" s="674"/>
      <c r="BC3" s="674"/>
      <c r="BD3" s="674"/>
      <c r="BE3" s="674"/>
      <c r="BF3" s="674"/>
      <c r="BG3" s="674"/>
      <c r="BH3" s="674"/>
      <c r="BI3" s="674"/>
      <c r="BJ3" s="674"/>
      <c r="BK3" s="674"/>
      <c r="BL3" s="674"/>
      <c r="BM3" s="674"/>
      <c r="BN3" s="674"/>
      <c r="BO3" s="674"/>
      <c r="BP3" s="674"/>
      <c r="BQ3" s="674"/>
      <c r="BR3" s="674"/>
      <c r="BS3" s="674"/>
      <c r="BT3" s="674"/>
      <c r="BU3" s="674"/>
      <c r="BV3" s="674"/>
      <c r="BW3" s="674"/>
      <c r="BX3" s="674"/>
      <c r="BY3" s="674"/>
      <c r="BZ3" s="674"/>
      <c r="CA3" s="674"/>
      <c r="CB3" s="675"/>
      <c r="CD3" s="673" t="s">
        <v>229</v>
      </c>
      <c r="CE3" s="674"/>
      <c r="CF3" s="674"/>
      <c r="CG3" s="674"/>
      <c r="CH3" s="674"/>
      <c r="CI3" s="674"/>
      <c r="CJ3" s="674"/>
      <c r="CK3" s="674"/>
      <c r="CL3" s="674"/>
      <c r="CM3" s="674"/>
      <c r="CN3" s="674"/>
      <c r="CO3" s="674"/>
      <c r="CP3" s="674"/>
      <c r="CQ3" s="674"/>
      <c r="CR3" s="674"/>
      <c r="CS3" s="674"/>
      <c r="CT3" s="674"/>
      <c r="CU3" s="674"/>
      <c r="CV3" s="674"/>
      <c r="CW3" s="674"/>
      <c r="CX3" s="674"/>
      <c r="CY3" s="674"/>
      <c r="CZ3" s="674"/>
      <c r="DA3" s="674"/>
      <c r="DB3" s="674"/>
      <c r="DC3" s="674"/>
      <c r="DD3" s="674"/>
      <c r="DE3" s="674"/>
      <c r="DF3" s="674"/>
      <c r="DG3" s="674"/>
      <c r="DH3" s="674"/>
      <c r="DI3" s="674"/>
      <c r="DJ3" s="674"/>
      <c r="DK3" s="674"/>
      <c r="DL3" s="674"/>
      <c r="DM3" s="674"/>
      <c r="DN3" s="674"/>
      <c r="DO3" s="674"/>
      <c r="DP3" s="674"/>
      <c r="DQ3" s="674"/>
      <c r="DR3" s="674"/>
      <c r="DS3" s="674"/>
      <c r="DT3" s="674"/>
      <c r="DU3" s="674"/>
      <c r="DV3" s="674"/>
      <c r="DW3" s="674"/>
      <c r="DX3" s="674"/>
      <c r="DY3" s="674"/>
      <c r="DZ3" s="674"/>
      <c r="EA3" s="674"/>
      <c r="EB3" s="674"/>
      <c r="EC3" s="675"/>
    </row>
    <row r="4" spans="2:143" ht="11.25" customHeight="1" x14ac:dyDescent="0.15">
      <c r="B4" s="673" t="s">
        <v>1</v>
      </c>
      <c r="C4" s="674"/>
      <c r="D4" s="674"/>
      <c r="E4" s="674"/>
      <c r="F4" s="674"/>
      <c r="G4" s="674"/>
      <c r="H4" s="674"/>
      <c r="I4" s="674"/>
      <c r="J4" s="674"/>
      <c r="K4" s="674"/>
      <c r="L4" s="674"/>
      <c r="M4" s="674"/>
      <c r="N4" s="674"/>
      <c r="O4" s="674"/>
      <c r="P4" s="674"/>
      <c r="Q4" s="675"/>
      <c r="R4" s="673" t="s">
        <v>230</v>
      </c>
      <c r="S4" s="674"/>
      <c r="T4" s="674"/>
      <c r="U4" s="674"/>
      <c r="V4" s="674"/>
      <c r="W4" s="674"/>
      <c r="X4" s="674"/>
      <c r="Y4" s="675"/>
      <c r="Z4" s="673" t="s">
        <v>231</v>
      </c>
      <c r="AA4" s="674"/>
      <c r="AB4" s="674"/>
      <c r="AC4" s="675"/>
      <c r="AD4" s="673" t="s">
        <v>232</v>
      </c>
      <c r="AE4" s="674"/>
      <c r="AF4" s="674"/>
      <c r="AG4" s="674"/>
      <c r="AH4" s="674"/>
      <c r="AI4" s="674"/>
      <c r="AJ4" s="674"/>
      <c r="AK4" s="675"/>
      <c r="AL4" s="673" t="s">
        <v>231</v>
      </c>
      <c r="AM4" s="674"/>
      <c r="AN4" s="674"/>
      <c r="AO4" s="675"/>
      <c r="AP4" s="720" t="s">
        <v>233</v>
      </c>
      <c r="AQ4" s="720"/>
      <c r="AR4" s="720"/>
      <c r="AS4" s="720"/>
      <c r="AT4" s="720"/>
      <c r="AU4" s="720"/>
      <c r="AV4" s="720"/>
      <c r="AW4" s="720"/>
      <c r="AX4" s="720"/>
      <c r="AY4" s="720"/>
      <c r="AZ4" s="720"/>
      <c r="BA4" s="720"/>
      <c r="BB4" s="720"/>
      <c r="BC4" s="720"/>
      <c r="BD4" s="720"/>
      <c r="BE4" s="720"/>
      <c r="BF4" s="720"/>
      <c r="BG4" s="720" t="s">
        <v>234</v>
      </c>
      <c r="BH4" s="720"/>
      <c r="BI4" s="720"/>
      <c r="BJ4" s="720"/>
      <c r="BK4" s="720"/>
      <c r="BL4" s="720"/>
      <c r="BM4" s="720"/>
      <c r="BN4" s="720"/>
      <c r="BO4" s="720" t="s">
        <v>231</v>
      </c>
      <c r="BP4" s="720"/>
      <c r="BQ4" s="720"/>
      <c r="BR4" s="720"/>
      <c r="BS4" s="720" t="s">
        <v>235</v>
      </c>
      <c r="BT4" s="720"/>
      <c r="BU4" s="720"/>
      <c r="BV4" s="720"/>
      <c r="BW4" s="720"/>
      <c r="BX4" s="720"/>
      <c r="BY4" s="720"/>
      <c r="BZ4" s="720"/>
      <c r="CA4" s="720"/>
      <c r="CB4" s="720"/>
      <c r="CD4" s="673" t="s">
        <v>236</v>
      </c>
      <c r="CE4" s="674"/>
      <c r="CF4" s="674"/>
      <c r="CG4" s="674"/>
      <c r="CH4" s="674"/>
      <c r="CI4" s="674"/>
      <c r="CJ4" s="674"/>
      <c r="CK4" s="674"/>
      <c r="CL4" s="674"/>
      <c r="CM4" s="674"/>
      <c r="CN4" s="674"/>
      <c r="CO4" s="674"/>
      <c r="CP4" s="674"/>
      <c r="CQ4" s="674"/>
      <c r="CR4" s="674"/>
      <c r="CS4" s="674"/>
      <c r="CT4" s="674"/>
      <c r="CU4" s="674"/>
      <c r="CV4" s="674"/>
      <c r="CW4" s="674"/>
      <c r="CX4" s="674"/>
      <c r="CY4" s="674"/>
      <c r="CZ4" s="674"/>
      <c r="DA4" s="674"/>
      <c r="DB4" s="674"/>
      <c r="DC4" s="674"/>
      <c r="DD4" s="674"/>
      <c r="DE4" s="674"/>
      <c r="DF4" s="674"/>
      <c r="DG4" s="674"/>
      <c r="DH4" s="674"/>
      <c r="DI4" s="674"/>
      <c r="DJ4" s="674"/>
      <c r="DK4" s="674"/>
      <c r="DL4" s="674"/>
      <c r="DM4" s="674"/>
      <c r="DN4" s="674"/>
      <c r="DO4" s="674"/>
      <c r="DP4" s="674"/>
      <c r="DQ4" s="674"/>
      <c r="DR4" s="674"/>
      <c r="DS4" s="674"/>
      <c r="DT4" s="674"/>
      <c r="DU4" s="674"/>
      <c r="DV4" s="674"/>
      <c r="DW4" s="674"/>
      <c r="DX4" s="674"/>
      <c r="DY4" s="674"/>
      <c r="DZ4" s="674"/>
      <c r="EA4" s="674"/>
      <c r="EB4" s="674"/>
      <c r="EC4" s="675"/>
    </row>
    <row r="5" spans="2:143" ht="11.25" customHeight="1" x14ac:dyDescent="0.15">
      <c r="B5" s="679" t="s">
        <v>237</v>
      </c>
      <c r="C5" s="680"/>
      <c r="D5" s="680"/>
      <c r="E5" s="680"/>
      <c r="F5" s="680"/>
      <c r="G5" s="680"/>
      <c r="H5" s="680"/>
      <c r="I5" s="680"/>
      <c r="J5" s="680"/>
      <c r="K5" s="680"/>
      <c r="L5" s="680"/>
      <c r="M5" s="680"/>
      <c r="N5" s="680"/>
      <c r="O5" s="680"/>
      <c r="P5" s="680"/>
      <c r="Q5" s="681"/>
      <c r="R5" s="676">
        <v>7351074</v>
      </c>
      <c r="S5" s="677"/>
      <c r="T5" s="677"/>
      <c r="U5" s="677"/>
      <c r="V5" s="677"/>
      <c r="W5" s="677"/>
      <c r="X5" s="677"/>
      <c r="Y5" s="702"/>
      <c r="Z5" s="715">
        <v>24.7</v>
      </c>
      <c r="AA5" s="715"/>
      <c r="AB5" s="715"/>
      <c r="AC5" s="715"/>
      <c r="AD5" s="716">
        <v>7351074</v>
      </c>
      <c r="AE5" s="716"/>
      <c r="AF5" s="716"/>
      <c r="AG5" s="716"/>
      <c r="AH5" s="716"/>
      <c r="AI5" s="716"/>
      <c r="AJ5" s="716"/>
      <c r="AK5" s="716"/>
      <c r="AL5" s="703">
        <v>56.6</v>
      </c>
      <c r="AM5" s="685"/>
      <c r="AN5" s="685"/>
      <c r="AO5" s="704"/>
      <c r="AP5" s="679" t="s">
        <v>238</v>
      </c>
      <c r="AQ5" s="680"/>
      <c r="AR5" s="680"/>
      <c r="AS5" s="680"/>
      <c r="AT5" s="680"/>
      <c r="AU5" s="680"/>
      <c r="AV5" s="680"/>
      <c r="AW5" s="680"/>
      <c r="AX5" s="680"/>
      <c r="AY5" s="680"/>
      <c r="AZ5" s="680"/>
      <c r="BA5" s="680"/>
      <c r="BB5" s="680"/>
      <c r="BC5" s="680"/>
      <c r="BD5" s="680"/>
      <c r="BE5" s="680"/>
      <c r="BF5" s="681"/>
      <c r="BG5" s="621">
        <v>7351038</v>
      </c>
      <c r="BH5" s="622"/>
      <c r="BI5" s="622"/>
      <c r="BJ5" s="622"/>
      <c r="BK5" s="622"/>
      <c r="BL5" s="622"/>
      <c r="BM5" s="622"/>
      <c r="BN5" s="623"/>
      <c r="BO5" s="659">
        <v>100</v>
      </c>
      <c r="BP5" s="659"/>
      <c r="BQ5" s="659"/>
      <c r="BR5" s="659"/>
      <c r="BS5" s="660">
        <v>136248</v>
      </c>
      <c r="BT5" s="660"/>
      <c r="BU5" s="660"/>
      <c r="BV5" s="660"/>
      <c r="BW5" s="660"/>
      <c r="BX5" s="660"/>
      <c r="BY5" s="660"/>
      <c r="BZ5" s="660"/>
      <c r="CA5" s="660"/>
      <c r="CB5" s="700"/>
      <c r="CD5" s="673" t="s">
        <v>233</v>
      </c>
      <c r="CE5" s="674"/>
      <c r="CF5" s="674"/>
      <c r="CG5" s="674"/>
      <c r="CH5" s="674"/>
      <c r="CI5" s="674"/>
      <c r="CJ5" s="674"/>
      <c r="CK5" s="674"/>
      <c r="CL5" s="674"/>
      <c r="CM5" s="674"/>
      <c r="CN5" s="674"/>
      <c r="CO5" s="674"/>
      <c r="CP5" s="674"/>
      <c r="CQ5" s="675"/>
      <c r="CR5" s="673" t="s">
        <v>239</v>
      </c>
      <c r="CS5" s="674"/>
      <c r="CT5" s="674"/>
      <c r="CU5" s="674"/>
      <c r="CV5" s="674"/>
      <c r="CW5" s="674"/>
      <c r="CX5" s="674"/>
      <c r="CY5" s="675"/>
      <c r="CZ5" s="673" t="s">
        <v>231</v>
      </c>
      <c r="DA5" s="674"/>
      <c r="DB5" s="674"/>
      <c r="DC5" s="675"/>
      <c r="DD5" s="673" t="s">
        <v>240</v>
      </c>
      <c r="DE5" s="674"/>
      <c r="DF5" s="674"/>
      <c r="DG5" s="674"/>
      <c r="DH5" s="674"/>
      <c r="DI5" s="674"/>
      <c r="DJ5" s="674"/>
      <c r="DK5" s="674"/>
      <c r="DL5" s="674"/>
      <c r="DM5" s="674"/>
      <c r="DN5" s="674"/>
      <c r="DO5" s="674"/>
      <c r="DP5" s="675"/>
      <c r="DQ5" s="673" t="s">
        <v>241</v>
      </c>
      <c r="DR5" s="674"/>
      <c r="DS5" s="674"/>
      <c r="DT5" s="674"/>
      <c r="DU5" s="674"/>
      <c r="DV5" s="674"/>
      <c r="DW5" s="674"/>
      <c r="DX5" s="674"/>
      <c r="DY5" s="674"/>
      <c r="DZ5" s="674"/>
      <c r="EA5" s="674"/>
      <c r="EB5" s="674"/>
      <c r="EC5" s="675"/>
    </row>
    <row r="6" spans="2:143" ht="11.25" customHeight="1" x14ac:dyDescent="0.15">
      <c r="B6" s="618" t="s">
        <v>242</v>
      </c>
      <c r="C6" s="619"/>
      <c r="D6" s="619"/>
      <c r="E6" s="619"/>
      <c r="F6" s="619"/>
      <c r="G6" s="619"/>
      <c r="H6" s="619"/>
      <c r="I6" s="619"/>
      <c r="J6" s="619"/>
      <c r="K6" s="619"/>
      <c r="L6" s="619"/>
      <c r="M6" s="619"/>
      <c r="N6" s="619"/>
      <c r="O6" s="619"/>
      <c r="P6" s="619"/>
      <c r="Q6" s="620"/>
      <c r="R6" s="621">
        <v>163356</v>
      </c>
      <c r="S6" s="622"/>
      <c r="T6" s="622"/>
      <c r="U6" s="622"/>
      <c r="V6" s="622"/>
      <c r="W6" s="622"/>
      <c r="X6" s="622"/>
      <c r="Y6" s="623"/>
      <c r="Z6" s="659">
        <v>0.5</v>
      </c>
      <c r="AA6" s="659"/>
      <c r="AB6" s="659"/>
      <c r="AC6" s="659"/>
      <c r="AD6" s="660">
        <v>163356</v>
      </c>
      <c r="AE6" s="660"/>
      <c r="AF6" s="660"/>
      <c r="AG6" s="660"/>
      <c r="AH6" s="660"/>
      <c r="AI6" s="660"/>
      <c r="AJ6" s="660"/>
      <c r="AK6" s="660"/>
      <c r="AL6" s="624">
        <v>1.3</v>
      </c>
      <c r="AM6" s="625"/>
      <c r="AN6" s="625"/>
      <c r="AO6" s="661"/>
      <c r="AP6" s="618" t="s">
        <v>243</v>
      </c>
      <c r="AQ6" s="619"/>
      <c r="AR6" s="619"/>
      <c r="AS6" s="619"/>
      <c r="AT6" s="619"/>
      <c r="AU6" s="619"/>
      <c r="AV6" s="619"/>
      <c r="AW6" s="619"/>
      <c r="AX6" s="619"/>
      <c r="AY6" s="619"/>
      <c r="AZ6" s="619"/>
      <c r="BA6" s="619"/>
      <c r="BB6" s="619"/>
      <c r="BC6" s="619"/>
      <c r="BD6" s="619"/>
      <c r="BE6" s="619"/>
      <c r="BF6" s="620"/>
      <c r="BG6" s="621">
        <v>7351038</v>
      </c>
      <c r="BH6" s="622"/>
      <c r="BI6" s="622"/>
      <c r="BJ6" s="622"/>
      <c r="BK6" s="622"/>
      <c r="BL6" s="622"/>
      <c r="BM6" s="622"/>
      <c r="BN6" s="623"/>
      <c r="BO6" s="659">
        <v>100</v>
      </c>
      <c r="BP6" s="659"/>
      <c r="BQ6" s="659"/>
      <c r="BR6" s="659"/>
      <c r="BS6" s="660">
        <v>136248</v>
      </c>
      <c r="BT6" s="660"/>
      <c r="BU6" s="660"/>
      <c r="BV6" s="660"/>
      <c r="BW6" s="660"/>
      <c r="BX6" s="660"/>
      <c r="BY6" s="660"/>
      <c r="BZ6" s="660"/>
      <c r="CA6" s="660"/>
      <c r="CB6" s="700"/>
      <c r="CD6" s="679" t="s">
        <v>244</v>
      </c>
      <c r="CE6" s="680"/>
      <c r="CF6" s="680"/>
      <c r="CG6" s="680"/>
      <c r="CH6" s="680"/>
      <c r="CI6" s="680"/>
      <c r="CJ6" s="680"/>
      <c r="CK6" s="680"/>
      <c r="CL6" s="680"/>
      <c r="CM6" s="680"/>
      <c r="CN6" s="680"/>
      <c r="CO6" s="680"/>
      <c r="CP6" s="680"/>
      <c r="CQ6" s="681"/>
      <c r="CR6" s="621">
        <v>205825</v>
      </c>
      <c r="CS6" s="622"/>
      <c r="CT6" s="622"/>
      <c r="CU6" s="622"/>
      <c r="CV6" s="622"/>
      <c r="CW6" s="622"/>
      <c r="CX6" s="622"/>
      <c r="CY6" s="623"/>
      <c r="CZ6" s="703">
        <v>0.7</v>
      </c>
      <c r="DA6" s="685"/>
      <c r="DB6" s="685"/>
      <c r="DC6" s="705"/>
      <c r="DD6" s="627" t="s">
        <v>132</v>
      </c>
      <c r="DE6" s="622"/>
      <c r="DF6" s="622"/>
      <c r="DG6" s="622"/>
      <c r="DH6" s="622"/>
      <c r="DI6" s="622"/>
      <c r="DJ6" s="622"/>
      <c r="DK6" s="622"/>
      <c r="DL6" s="622"/>
      <c r="DM6" s="622"/>
      <c r="DN6" s="622"/>
      <c r="DO6" s="622"/>
      <c r="DP6" s="623"/>
      <c r="DQ6" s="627">
        <v>205825</v>
      </c>
      <c r="DR6" s="622"/>
      <c r="DS6" s="622"/>
      <c r="DT6" s="622"/>
      <c r="DU6" s="622"/>
      <c r="DV6" s="622"/>
      <c r="DW6" s="622"/>
      <c r="DX6" s="622"/>
      <c r="DY6" s="622"/>
      <c r="DZ6" s="622"/>
      <c r="EA6" s="622"/>
      <c r="EB6" s="622"/>
      <c r="EC6" s="658"/>
    </row>
    <row r="7" spans="2:143" ht="11.25" customHeight="1" x14ac:dyDescent="0.15">
      <c r="B7" s="618" t="s">
        <v>245</v>
      </c>
      <c r="C7" s="619"/>
      <c r="D7" s="619"/>
      <c r="E7" s="619"/>
      <c r="F7" s="619"/>
      <c r="G7" s="619"/>
      <c r="H7" s="619"/>
      <c r="I7" s="619"/>
      <c r="J7" s="619"/>
      <c r="K7" s="619"/>
      <c r="L7" s="619"/>
      <c r="M7" s="619"/>
      <c r="N7" s="619"/>
      <c r="O7" s="619"/>
      <c r="P7" s="619"/>
      <c r="Q7" s="620"/>
      <c r="R7" s="621">
        <v>2076</v>
      </c>
      <c r="S7" s="622"/>
      <c r="T7" s="622"/>
      <c r="U7" s="622"/>
      <c r="V7" s="622"/>
      <c r="W7" s="622"/>
      <c r="X7" s="622"/>
      <c r="Y7" s="623"/>
      <c r="Z7" s="659">
        <v>0</v>
      </c>
      <c r="AA7" s="659"/>
      <c r="AB7" s="659"/>
      <c r="AC7" s="659"/>
      <c r="AD7" s="660">
        <v>2076</v>
      </c>
      <c r="AE7" s="660"/>
      <c r="AF7" s="660"/>
      <c r="AG7" s="660"/>
      <c r="AH7" s="660"/>
      <c r="AI7" s="660"/>
      <c r="AJ7" s="660"/>
      <c r="AK7" s="660"/>
      <c r="AL7" s="624">
        <v>0</v>
      </c>
      <c r="AM7" s="625"/>
      <c r="AN7" s="625"/>
      <c r="AO7" s="661"/>
      <c r="AP7" s="618" t="s">
        <v>246</v>
      </c>
      <c r="AQ7" s="619"/>
      <c r="AR7" s="619"/>
      <c r="AS7" s="619"/>
      <c r="AT7" s="619"/>
      <c r="AU7" s="619"/>
      <c r="AV7" s="619"/>
      <c r="AW7" s="619"/>
      <c r="AX7" s="619"/>
      <c r="AY7" s="619"/>
      <c r="AZ7" s="619"/>
      <c r="BA7" s="619"/>
      <c r="BB7" s="619"/>
      <c r="BC7" s="619"/>
      <c r="BD7" s="619"/>
      <c r="BE7" s="619"/>
      <c r="BF7" s="620"/>
      <c r="BG7" s="621">
        <v>3451438</v>
      </c>
      <c r="BH7" s="622"/>
      <c r="BI7" s="622"/>
      <c r="BJ7" s="622"/>
      <c r="BK7" s="622"/>
      <c r="BL7" s="622"/>
      <c r="BM7" s="622"/>
      <c r="BN7" s="623"/>
      <c r="BO7" s="659">
        <v>47</v>
      </c>
      <c r="BP7" s="659"/>
      <c r="BQ7" s="659"/>
      <c r="BR7" s="659"/>
      <c r="BS7" s="660">
        <v>136248</v>
      </c>
      <c r="BT7" s="660"/>
      <c r="BU7" s="660"/>
      <c r="BV7" s="660"/>
      <c r="BW7" s="660"/>
      <c r="BX7" s="660"/>
      <c r="BY7" s="660"/>
      <c r="BZ7" s="660"/>
      <c r="CA7" s="660"/>
      <c r="CB7" s="700"/>
      <c r="CD7" s="618" t="s">
        <v>247</v>
      </c>
      <c r="CE7" s="619"/>
      <c r="CF7" s="619"/>
      <c r="CG7" s="619"/>
      <c r="CH7" s="619"/>
      <c r="CI7" s="619"/>
      <c r="CJ7" s="619"/>
      <c r="CK7" s="619"/>
      <c r="CL7" s="619"/>
      <c r="CM7" s="619"/>
      <c r="CN7" s="619"/>
      <c r="CO7" s="619"/>
      <c r="CP7" s="619"/>
      <c r="CQ7" s="620"/>
      <c r="CR7" s="621">
        <v>6264492</v>
      </c>
      <c r="CS7" s="622"/>
      <c r="CT7" s="622"/>
      <c r="CU7" s="622"/>
      <c r="CV7" s="622"/>
      <c r="CW7" s="622"/>
      <c r="CX7" s="622"/>
      <c r="CY7" s="623"/>
      <c r="CZ7" s="659">
        <v>22.3</v>
      </c>
      <c r="DA7" s="659"/>
      <c r="DB7" s="659"/>
      <c r="DC7" s="659"/>
      <c r="DD7" s="627">
        <v>158377</v>
      </c>
      <c r="DE7" s="622"/>
      <c r="DF7" s="622"/>
      <c r="DG7" s="622"/>
      <c r="DH7" s="622"/>
      <c r="DI7" s="622"/>
      <c r="DJ7" s="622"/>
      <c r="DK7" s="622"/>
      <c r="DL7" s="622"/>
      <c r="DM7" s="622"/>
      <c r="DN7" s="622"/>
      <c r="DO7" s="622"/>
      <c r="DP7" s="623"/>
      <c r="DQ7" s="627">
        <v>4812846</v>
      </c>
      <c r="DR7" s="622"/>
      <c r="DS7" s="622"/>
      <c r="DT7" s="622"/>
      <c r="DU7" s="622"/>
      <c r="DV7" s="622"/>
      <c r="DW7" s="622"/>
      <c r="DX7" s="622"/>
      <c r="DY7" s="622"/>
      <c r="DZ7" s="622"/>
      <c r="EA7" s="622"/>
      <c r="EB7" s="622"/>
      <c r="EC7" s="658"/>
    </row>
    <row r="8" spans="2:143" ht="11.25" customHeight="1" x14ac:dyDescent="0.15">
      <c r="B8" s="618" t="s">
        <v>248</v>
      </c>
      <c r="C8" s="619"/>
      <c r="D8" s="619"/>
      <c r="E8" s="619"/>
      <c r="F8" s="619"/>
      <c r="G8" s="619"/>
      <c r="H8" s="619"/>
      <c r="I8" s="619"/>
      <c r="J8" s="619"/>
      <c r="K8" s="619"/>
      <c r="L8" s="619"/>
      <c r="M8" s="619"/>
      <c r="N8" s="619"/>
      <c r="O8" s="619"/>
      <c r="P8" s="619"/>
      <c r="Q8" s="620"/>
      <c r="R8" s="621">
        <v>33534</v>
      </c>
      <c r="S8" s="622"/>
      <c r="T8" s="622"/>
      <c r="U8" s="622"/>
      <c r="V8" s="622"/>
      <c r="W8" s="622"/>
      <c r="X8" s="622"/>
      <c r="Y8" s="623"/>
      <c r="Z8" s="659">
        <v>0.1</v>
      </c>
      <c r="AA8" s="659"/>
      <c r="AB8" s="659"/>
      <c r="AC8" s="659"/>
      <c r="AD8" s="660">
        <v>33534</v>
      </c>
      <c r="AE8" s="660"/>
      <c r="AF8" s="660"/>
      <c r="AG8" s="660"/>
      <c r="AH8" s="660"/>
      <c r="AI8" s="660"/>
      <c r="AJ8" s="660"/>
      <c r="AK8" s="660"/>
      <c r="AL8" s="624">
        <v>0.3</v>
      </c>
      <c r="AM8" s="625"/>
      <c r="AN8" s="625"/>
      <c r="AO8" s="661"/>
      <c r="AP8" s="618" t="s">
        <v>249</v>
      </c>
      <c r="AQ8" s="619"/>
      <c r="AR8" s="619"/>
      <c r="AS8" s="619"/>
      <c r="AT8" s="619"/>
      <c r="AU8" s="619"/>
      <c r="AV8" s="619"/>
      <c r="AW8" s="619"/>
      <c r="AX8" s="619"/>
      <c r="AY8" s="619"/>
      <c r="AZ8" s="619"/>
      <c r="BA8" s="619"/>
      <c r="BB8" s="619"/>
      <c r="BC8" s="619"/>
      <c r="BD8" s="619"/>
      <c r="BE8" s="619"/>
      <c r="BF8" s="620"/>
      <c r="BG8" s="621">
        <v>102646</v>
      </c>
      <c r="BH8" s="622"/>
      <c r="BI8" s="622"/>
      <c r="BJ8" s="622"/>
      <c r="BK8" s="622"/>
      <c r="BL8" s="622"/>
      <c r="BM8" s="622"/>
      <c r="BN8" s="623"/>
      <c r="BO8" s="659">
        <v>1.4</v>
      </c>
      <c r="BP8" s="659"/>
      <c r="BQ8" s="659"/>
      <c r="BR8" s="659"/>
      <c r="BS8" s="660" t="s">
        <v>132</v>
      </c>
      <c r="BT8" s="660"/>
      <c r="BU8" s="660"/>
      <c r="BV8" s="660"/>
      <c r="BW8" s="660"/>
      <c r="BX8" s="660"/>
      <c r="BY8" s="660"/>
      <c r="BZ8" s="660"/>
      <c r="CA8" s="660"/>
      <c r="CB8" s="700"/>
      <c r="CD8" s="618" t="s">
        <v>250</v>
      </c>
      <c r="CE8" s="619"/>
      <c r="CF8" s="619"/>
      <c r="CG8" s="619"/>
      <c r="CH8" s="619"/>
      <c r="CI8" s="619"/>
      <c r="CJ8" s="619"/>
      <c r="CK8" s="619"/>
      <c r="CL8" s="619"/>
      <c r="CM8" s="619"/>
      <c r="CN8" s="619"/>
      <c r="CO8" s="619"/>
      <c r="CP8" s="619"/>
      <c r="CQ8" s="620"/>
      <c r="CR8" s="621">
        <v>10260915</v>
      </c>
      <c r="CS8" s="622"/>
      <c r="CT8" s="622"/>
      <c r="CU8" s="622"/>
      <c r="CV8" s="622"/>
      <c r="CW8" s="622"/>
      <c r="CX8" s="622"/>
      <c r="CY8" s="623"/>
      <c r="CZ8" s="659">
        <v>36.5</v>
      </c>
      <c r="DA8" s="659"/>
      <c r="DB8" s="659"/>
      <c r="DC8" s="659"/>
      <c r="DD8" s="627">
        <v>387090</v>
      </c>
      <c r="DE8" s="622"/>
      <c r="DF8" s="622"/>
      <c r="DG8" s="622"/>
      <c r="DH8" s="622"/>
      <c r="DI8" s="622"/>
      <c r="DJ8" s="622"/>
      <c r="DK8" s="622"/>
      <c r="DL8" s="622"/>
      <c r="DM8" s="622"/>
      <c r="DN8" s="622"/>
      <c r="DO8" s="622"/>
      <c r="DP8" s="623"/>
      <c r="DQ8" s="627">
        <v>4392720</v>
      </c>
      <c r="DR8" s="622"/>
      <c r="DS8" s="622"/>
      <c r="DT8" s="622"/>
      <c r="DU8" s="622"/>
      <c r="DV8" s="622"/>
      <c r="DW8" s="622"/>
      <c r="DX8" s="622"/>
      <c r="DY8" s="622"/>
      <c r="DZ8" s="622"/>
      <c r="EA8" s="622"/>
      <c r="EB8" s="622"/>
      <c r="EC8" s="658"/>
    </row>
    <row r="9" spans="2:143" ht="11.25" customHeight="1" x14ac:dyDescent="0.15">
      <c r="B9" s="618" t="s">
        <v>251</v>
      </c>
      <c r="C9" s="619"/>
      <c r="D9" s="619"/>
      <c r="E9" s="619"/>
      <c r="F9" s="619"/>
      <c r="G9" s="619"/>
      <c r="H9" s="619"/>
      <c r="I9" s="619"/>
      <c r="J9" s="619"/>
      <c r="K9" s="619"/>
      <c r="L9" s="619"/>
      <c r="M9" s="619"/>
      <c r="N9" s="619"/>
      <c r="O9" s="619"/>
      <c r="P9" s="619"/>
      <c r="Q9" s="620"/>
      <c r="R9" s="621">
        <v>27887</v>
      </c>
      <c r="S9" s="622"/>
      <c r="T9" s="622"/>
      <c r="U9" s="622"/>
      <c r="V9" s="622"/>
      <c r="W9" s="622"/>
      <c r="X9" s="622"/>
      <c r="Y9" s="623"/>
      <c r="Z9" s="659">
        <v>0.1</v>
      </c>
      <c r="AA9" s="659"/>
      <c r="AB9" s="659"/>
      <c r="AC9" s="659"/>
      <c r="AD9" s="660">
        <v>27887</v>
      </c>
      <c r="AE9" s="660"/>
      <c r="AF9" s="660"/>
      <c r="AG9" s="660"/>
      <c r="AH9" s="660"/>
      <c r="AI9" s="660"/>
      <c r="AJ9" s="660"/>
      <c r="AK9" s="660"/>
      <c r="AL9" s="624">
        <v>0.2</v>
      </c>
      <c r="AM9" s="625"/>
      <c r="AN9" s="625"/>
      <c r="AO9" s="661"/>
      <c r="AP9" s="618" t="s">
        <v>252</v>
      </c>
      <c r="AQ9" s="619"/>
      <c r="AR9" s="619"/>
      <c r="AS9" s="619"/>
      <c r="AT9" s="619"/>
      <c r="AU9" s="619"/>
      <c r="AV9" s="619"/>
      <c r="AW9" s="619"/>
      <c r="AX9" s="619"/>
      <c r="AY9" s="619"/>
      <c r="AZ9" s="619"/>
      <c r="BA9" s="619"/>
      <c r="BB9" s="619"/>
      <c r="BC9" s="619"/>
      <c r="BD9" s="619"/>
      <c r="BE9" s="619"/>
      <c r="BF9" s="620"/>
      <c r="BG9" s="621">
        <v>2785785</v>
      </c>
      <c r="BH9" s="622"/>
      <c r="BI9" s="622"/>
      <c r="BJ9" s="622"/>
      <c r="BK9" s="622"/>
      <c r="BL9" s="622"/>
      <c r="BM9" s="622"/>
      <c r="BN9" s="623"/>
      <c r="BO9" s="659">
        <v>37.9</v>
      </c>
      <c r="BP9" s="659"/>
      <c r="BQ9" s="659"/>
      <c r="BR9" s="659"/>
      <c r="BS9" s="660" t="s">
        <v>132</v>
      </c>
      <c r="BT9" s="660"/>
      <c r="BU9" s="660"/>
      <c r="BV9" s="660"/>
      <c r="BW9" s="660"/>
      <c r="BX9" s="660"/>
      <c r="BY9" s="660"/>
      <c r="BZ9" s="660"/>
      <c r="CA9" s="660"/>
      <c r="CB9" s="700"/>
      <c r="CD9" s="618" t="s">
        <v>253</v>
      </c>
      <c r="CE9" s="619"/>
      <c r="CF9" s="619"/>
      <c r="CG9" s="619"/>
      <c r="CH9" s="619"/>
      <c r="CI9" s="619"/>
      <c r="CJ9" s="619"/>
      <c r="CK9" s="619"/>
      <c r="CL9" s="619"/>
      <c r="CM9" s="619"/>
      <c r="CN9" s="619"/>
      <c r="CO9" s="619"/>
      <c r="CP9" s="619"/>
      <c r="CQ9" s="620"/>
      <c r="CR9" s="621">
        <v>3347995</v>
      </c>
      <c r="CS9" s="622"/>
      <c r="CT9" s="622"/>
      <c r="CU9" s="622"/>
      <c r="CV9" s="622"/>
      <c r="CW9" s="622"/>
      <c r="CX9" s="622"/>
      <c r="CY9" s="623"/>
      <c r="CZ9" s="659">
        <v>11.9</v>
      </c>
      <c r="DA9" s="659"/>
      <c r="DB9" s="659"/>
      <c r="DC9" s="659"/>
      <c r="DD9" s="627">
        <v>1334740</v>
      </c>
      <c r="DE9" s="622"/>
      <c r="DF9" s="622"/>
      <c r="DG9" s="622"/>
      <c r="DH9" s="622"/>
      <c r="DI9" s="622"/>
      <c r="DJ9" s="622"/>
      <c r="DK9" s="622"/>
      <c r="DL9" s="622"/>
      <c r="DM9" s="622"/>
      <c r="DN9" s="622"/>
      <c r="DO9" s="622"/>
      <c r="DP9" s="623"/>
      <c r="DQ9" s="627">
        <v>1506886</v>
      </c>
      <c r="DR9" s="622"/>
      <c r="DS9" s="622"/>
      <c r="DT9" s="622"/>
      <c r="DU9" s="622"/>
      <c r="DV9" s="622"/>
      <c r="DW9" s="622"/>
      <c r="DX9" s="622"/>
      <c r="DY9" s="622"/>
      <c r="DZ9" s="622"/>
      <c r="EA9" s="622"/>
      <c r="EB9" s="622"/>
      <c r="EC9" s="658"/>
    </row>
    <row r="10" spans="2:143" ht="11.25" customHeight="1" x14ac:dyDescent="0.15">
      <c r="B10" s="618" t="s">
        <v>254</v>
      </c>
      <c r="C10" s="619"/>
      <c r="D10" s="619"/>
      <c r="E10" s="619"/>
      <c r="F10" s="619"/>
      <c r="G10" s="619"/>
      <c r="H10" s="619"/>
      <c r="I10" s="619"/>
      <c r="J10" s="619"/>
      <c r="K10" s="619"/>
      <c r="L10" s="619"/>
      <c r="M10" s="619"/>
      <c r="N10" s="619"/>
      <c r="O10" s="619"/>
      <c r="P10" s="619"/>
      <c r="Q10" s="620"/>
      <c r="R10" s="621" t="s">
        <v>255</v>
      </c>
      <c r="S10" s="622"/>
      <c r="T10" s="622"/>
      <c r="U10" s="622"/>
      <c r="V10" s="622"/>
      <c r="W10" s="622"/>
      <c r="X10" s="622"/>
      <c r="Y10" s="623"/>
      <c r="Z10" s="659" t="s">
        <v>132</v>
      </c>
      <c r="AA10" s="659"/>
      <c r="AB10" s="659"/>
      <c r="AC10" s="659"/>
      <c r="AD10" s="660" t="s">
        <v>255</v>
      </c>
      <c r="AE10" s="660"/>
      <c r="AF10" s="660"/>
      <c r="AG10" s="660"/>
      <c r="AH10" s="660"/>
      <c r="AI10" s="660"/>
      <c r="AJ10" s="660"/>
      <c r="AK10" s="660"/>
      <c r="AL10" s="624" t="s">
        <v>132</v>
      </c>
      <c r="AM10" s="625"/>
      <c r="AN10" s="625"/>
      <c r="AO10" s="661"/>
      <c r="AP10" s="618" t="s">
        <v>256</v>
      </c>
      <c r="AQ10" s="619"/>
      <c r="AR10" s="619"/>
      <c r="AS10" s="619"/>
      <c r="AT10" s="619"/>
      <c r="AU10" s="619"/>
      <c r="AV10" s="619"/>
      <c r="AW10" s="619"/>
      <c r="AX10" s="619"/>
      <c r="AY10" s="619"/>
      <c r="AZ10" s="619"/>
      <c r="BA10" s="619"/>
      <c r="BB10" s="619"/>
      <c r="BC10" s="619"/>
      <c r="BD10" s="619"/>
      <c r="BE10" s="619"/>
      <c r="BF10" s="620"/>
      <c r="BG10" s="621">
        <v>206734</v>
      </c>
      <c r="BH10" s="622"/>
      <c r="BI10" s="622"/>
      <c r="BJ10" s="622"/>
      <c r="BK10" s="622"/>
      <c r="BL10" s="622"/>
      <c r="BM10" s="622"/>
      <c r="BN10" s="623"/>
      <c r="BO10" s="659">
        <v>2.8</v>
      </c>
      <c r="BP10" s="659"/>
      <c r="BQ10" s="659"/>
      <c r="BR10" s="659"/>
      <c r="BS10" s="660">
        <v>34456</v>
      </c>
      <c r="BT10" s="660"/>
      <c r="BU10" s="660"/>
      <c r="BV10" s="660"/>
      <c r="BW10" s="660"/>
      <c r="BX10" s="660"/>
      <c r="BY10" s="660"/>
      <c r="BZ10" s="660"/>
      <c r="CA10" s="660"/>
      <c r="CB10" s="700"/>
      <c r="CD10" s="618" t="s">
        <v>257</v>
      </c>
      <c r="CE10" s="619"/>
      <c r="CF10" s="619"/>
      <c r="CG10" s="619"/>
      <c r="CH10" s="619"/>
      <c r="CI10" s="619"/>
      <c r="CJ10" s="619"/>
      <c r="CK10" s="619"/>
      <c r="CL10" s="619"/>
      <c r="CM10" s="619"/>
      <c r="CN10" s="619"/>
      <c r="CO10" s="619"/>
      <c r="CP10" s="619"/>
      <c r="CQ10" s="620"/>
      <c r="CR10" s="621" t="s">
        <v>255</v>
      </c>
      <c r="CS10" s="622"/>
      <c r="CT10" s="622"/>
      <c r="CU10" s="622"/>
      <c r="CV10" s="622"/>
      <c r="CW10" s="622"/>
      <c r="CX10" s="622"/>
      <c r="CY10" s="623"/>
      <c r="CZ10" s="659" t="s">
        <v>132</v>
      </c>
      <c r="DA10" s="659"/>
      <c r="DB10" s="659"/>
      <c r="DC10" s="659"/>
      <c r="DD10" s="627" t="s">
        <v>132</v>
      </c>
      <c r="DE10" s="622"/>
      <c r="DF10" s="622"/>
      <c r="DG10" s="622"/>
      <c r="DH10" s="622"/>
      <c r="DI10" s="622"/>
      <c r="DJ10" s="622"/>
      <c r="DK10" s="622"/>
      <c r="DL10" s="622"/>
      <c r="DM10" s="622"/>
      <c r="DN10" s="622"/>
      <c r="DO10" s="622"/>
      <c r="DP10" s="623"/>
      <c r="DQ10" s="627" t="s">
        <v>132</v>
      </c>
      <c r="DR10" s="622"/>
      <c r="DS10" s="622"/>
      <c r="DT10" s="622"/>
      <c r="DU10" s="622"/>
      <c r="DV10" s="622"/>
      <c r="DW10" s="622"/>
      <c r="DX10" s="622"/>
      <c r="DY10" s="622"/>
      <c r="DZ10" s="622"/>
      <c r="EA10" s="622"/>
      <c r="EB10" s="622"/>
      <c r="EC10" s="658"/>
    </row>
    <row r="11" spans="2:143" ht="11.25" customHeight="1" x14ac:dyDescent="0.15">
      <c r="B11" s="618" t="s">
        <v>258</v>
      </c>
      <c r="C11" s="619"/>
      <c r="D11" s="619"/>
      <c r="E11" s="619"/>
      <c r="F11" s="619"/>
      <c r="G11" s="619"/>
      <c r="H11" s="619"/>
      <c r="I11" s="619"/>
      <c r="J11" s="619"/>
      <c r="K11" s="619"/>
      <c r="L11" s="619"/>
      <c r="M11" s="619"/>
      <c r="N11" s="619"/>
      <c r="O11" s="619"/>
      <c r="P11" s="619"/>
      <c r="Q11" s="620"/>
      <c r="R11" s="621">
        <v>1430377</v>
      </c>
      <c r="S11" s="622"/>
      <c r="T11" s="622"/>
      <c r="U11" s="622"/>
      <c r="V11" s="622"/>
      <c r="W11" s="622"/>
      <c r="X11" s="622"/>
      <c r="Y11" s="623"/>
      <c r="Z11" s="624">
        <v>4.8</v>
      </c>
      <c r="AA11" s="625"/>
      <c r="AB11" s="625"/>
      <c r="AC11" s="626"/>
      <c r="AD11" s="627">
        <v>1430377</v>
      </c>
      <c r="AE11" s="622"/>
      <c r="AF11" s="622"/>
      <c r="AG11" s="622"/>
      <c r="AH11" s="622"/>
      <c r="AI11" s="622"/>
      <c r="AJ11" s="622"/>
      <c r="AK11" s="623"/>
      <c r="AL11" s="624">
        <v>11</v>
      </c>
      <c r="AM11" s="625"/>
      <c r="AN11" s="625"/>
      <c r="AO11" s="661"/>
      <c r="AP11" s="618" t="s">
        <v>259</v>
      </c>
      <c r="AQ11" s="619"/>
      <c r="AR11" s="619"/>
      <c r="AS11" s="619"/>
      <c r="AT11" s="619"/>
      <c r="AU11" s="619"/>
      <c r="AV11" s="619"/>
      <c r="AW11" s="619"/>
      <c r="AX11" s="619"/>
      <c r="AY11" s="619"/>
      <c r="AZ11" s="619"/>
      <c r="BA11" s="619"/>
      <c r="BB11" s="619"/>
      <c r="BC11" s="619"/>
      <c r="BD11" s="619"/>
      <c r="BE11" s="619"/>
      <c r="BF11" s="620"/>
      <c r="BG11" s="621">
        <v>356273</v>
      </c>
      <c r="BH11" s="622"/>
      <c r="BI11" s="622"/>
      <c r="BJ11" s="622"/>
      <c r="BK11" s="622"/>
      <c r="BL11" s="622"/>
      <c r="BM11" s="622"/>
      <c r="BN11" s="623"/>
      <c r="BO11" s="659">
        <v>4.8</v>
      </c>
      <c r="BP11" s="659"/>
      <c r="BQ11" s="659"/>
      <c r="BR11" s="659"/>
      <c r="BS11" s="660">
        <v>101792</v>
      </c>
      <c r="BT11" s="660"/>
      <c r="BU11" s="660"/>
      <c r="BV11" s="660"/>
      <c r="BW11" s="660"/>
      <c r="BX11" s="660"/>
      <c r="BY11" s="660"/>
      <c r="BZ11" s="660"/>
      <c r="CA11" s="660"/>
      <c r="CB11" s="700"/>
      <c r="CD11" s="618" t="s">
        <v>260</v>
      </c>
      <c r="CE11" s="619"/>
      <c r="CF11" s="619"/>
      <c r="CG11" s="619"/>
      <c r="CH11" s="619"/>
      <c r="CI11" s="619"/>
      <c r="CJ11" s="619"/>
      <c r="CK11" s="619"/>
      <c r="CL11" s="619"/>
      <c r="CM11" s="619"/>
      <c r="CN11" s="619"/>
      <c r="CO11" s="619"/>
      <c r="CP11" s="619"/>
      <c r="CQ11" s="620"/>
      <c r="CR11" s="621">
        <v>341290</v>
      </c>
      <c r="CS11" s="622"/>
      <c r="CT11" s="622"/>
      <c r="CU11" s="622"/>
      <c r="CV11" s="622"/>
      <c r="CW11" s="622"/>
      <c r="CX11" s="622"/>
      <c r="CY11" s="623"/>
      <c r="CZ11" s="659">
        <v>1.2</v>
      </c>
      <c r="DA11" s="659"/>
      <c r="DB11" s="659"/>
      <c r="DC11" s="659"/>
      <c r="DD11" s="627">
        <v>45775</v>
      </c>
      <c r="DE11" s="622"/>
      <c r="DF11" s="622"/>
      <c r="DG11" s="622"/>
      <c r="DH11" s="622"/>
      <c r="DI11" s="622"/>
      <c r="DJ11" s="622"/>
      <c r="DK11" s="622"/>
      <c r="DL11" s="622"/>
      <c r="DM11" s="622"/>
      <c r="DN11" s="622"/>
      <c r="DO11" s="622"/>
      <c r="DP11" s="623"/>
      <c r="DQ11" s="627">
        <v>189423</v>
      </c>
      <c r="DR11" s="622"/>
      <c r="DS11" s="622"/>
      <c r="DT11" s="622"/>
      <c r="DU11" s="622"/>
      <c r="DV11" s="622"/>
      <c r="DW11" s="622"/>
      <c r="DX11" s="622"/>
      <c r="DY11" s="622"/>
      <c r="DZ11" s="622"/>
      <c r="EA11" s="622"/>
      <c r="EB11" s="622"/>
      <c r="EC11" s="658"/>
    </row>
    <row r="12" spans="2:143" ht="11.25" customHeight="1" x14ac:dyDescent="0.15">
      <c r="B12" s="618" t="s">
        <v>261</v>
      </c>
      <c r="C12" s="619"/>
      <c r="D12" s="619"/>
      <c r="E12" s="619"/>
      <c r="F12" s="619"/>
      <c r="G12" s="619"/>
      <c r="H12" s="619"/>
      <c r="I12" s="619"/>
      <c r="J12" s="619"/>
      <c r="K12" s="619"/>
      <c r="L12" s="619"/>
      <c r="M12" s="619"/>
      <c r="N12" s="619"/>
      <c r="O12" s="619"/>
      <c r="P12" s="619"/>
      <c r="Q12" s="620"/>
      <c r="R12" s="621">
        <v>12269</v>
      </c>
      <c r="S12" s="622"/>
      <c r="T12" s="622"/>
      <c r="U12" s="622"/>
      <c r="V12" s="622"/>
      <c r="W12" s="622"/>
      <c r="X12" s="622"/>
      <c r="Y12" s="623"/>
      <c r="Z12" s="659">
        <v>0</v>
      </c>
      <c r="AA12" s="659"/>
      <c r="AB12" s="659"/>
      <c r="AC12" s="659"/>
      <c r="AD12" s="660">
        <v>12269</v>
      </c>
      <c r="AE12" s="660"/>
      <c r="AF12" s="660"/>
      <c r="AG12" s="660"/>
      <c r="AH12" s="660"/>
      <c r="AI12" s="660"/>
      <c r="AJ12" s="660"/>
      <c r="AK12" s="660"/>
      <c r="AL12" s="624">
        <v>0.1</v>
      </c>
      <c r="AM12" s="625"/>
      <c r="AN12" s="625"/>
      <c r="AO12" s="661"/>
      <c r="AP12" s="618" t="s">
        <v>262</v>
      </c>
      <c r="AQ12" s="619"/>
      <c r="AR12" s="619"/>
      <c r="AS12" s="619"/>
      <c r="AT12" s="619"/>
      <c r="AU12" s="619"/>
      <c r="AV12" s="619"/>
      <c r="AW12" s="619"/>
      <c r="AX12" s="619"/>
      <c r="AY12" s="619"/>
      <c r="AZ12" s="619"/>
      <c r="BA12" s="619"/>
      <c r="BB12" s="619"/>
      <c r="BC12" s="619"/>
      <c r="BD12" s="619"/>
      <c r="BE12" s="619"/>
      <c r="BF12" s="620"/>
      <c r="BG12" s="621">
        <v>3289059</v>
      </c>
      <c r="BH12" s="622"/>
      <c r="BI12" s="622"/>
      <c r="BJ12" s="622"/>
      <c r="BK12" s="622"/>
      <c r="BL12" s="622"/>
      <c r="BM12" s="622"/>
      <c r="BN12" s="623"/>
      <c r="BO12" s="659">
        <v>44.7</v>
      </c>
      <c r="BP12" s="659"/>
      <c r="BQ12" s="659"/>
      <c r="BR12" s="659"/>
      <c r="BS12" s="660" t="s">
        <v>255</v>
      </c>
      <c r="BT12" s="660"/>
      <c r="BU12" s="660"/>
      <c r="BV12" s="660"/>
      <c r="BW12" s="660"/>
      <c r="BX12" s="660"/>
      <c r="BY12" s="660"/>
      <c r="BZ12" s="660"/>
      <c r="CA12" s="660"/>
      <c r="CB12" s="700"/>
      <c r="CD12" s="618" t="s">
        <v>263</v>
      </c>
      <c r="CE12" s="619"/>
      <c r="CF12" s="619"/>
      <c r="CG12" s="619"/>
      <c r="CH12" s="619"/>
      <c r="CI12" s="619"/>
      <c r="CJ12" s="619"/>
      <c r="CK12" s="619"/>
      <c r="CL12" s="619"/>
      <c r="CM12" s="619"/>
      <c r="CN12" s="619"/>
      <c r="CO12" s="619"/>
      <c r="CP12" s="619"/>
      <c r="CQ12" s="620"/>
      <c r="CR12" s="621">
        <v>357901</v>
      </c>
      <c r="CS12" s="622"/>
      <c r="CT12" s="622"/>
      <c r="CU12" s="622"/>
      <c r="CV12" s="622"/>
      <c r="CW12" s="622"/>
      <c r="CX12" s="622"/>
      <c r="CY12" s="623"/>
      <c r="CZ12" s="659">
        <v>1.3</v>
      </c>
      <c r="DA12" s="659"/>
      <c r="DB12" s="659"/>
      <c r="DC12" s="659"/>
      <c r="DD12" s="627" t="s">
        <v>255</v>
      </c>
      <c r="DE12" s="622"/>
      <c r="DF12" s="622"/>
      <c r="DG12" s="622"/>
      <c r="DH12" s="622"/>
      <c r="DI12" s="622"/>
      <c r="DJ12" s="622"/>
      <c r="DK12" s="622"/>
      <c r="DL12" s="622"/>
      <c r="DM12" s="622"/>
      <c r="DN12" s="622"/>
      <c r="DO12" s="622"/>
      <c r="DP12" s="623"/>
      <c r="DQ12" s="627">
        <v>297380</v>
      </c>
      <c r="DR12" s="622"/>
      <c r="DS12" s="622"/>
      <c r="DT12" s="622"/>
      <c r="DU12" s="622"/>
      <c r="DV12" s="622"/>
      <c r="DW12" s="622"/>
      <c r="DX12" s="622"/>
      <c r="DY12" s="622"/>
      <c r="DZ12" s="622"/>
      <c r="EA12" s="622"/>
      <c r="EB12" s="622"/>
      <c r="EC12" s="658"/>
    </row>
    <row r="13" spans="2:143" ht="11.25" customHeight="1" x14ac:dyDescent="0.15">
      <c r="B13" s="618" t="s">
        <v>264</v>
      </c>
      <c r="C13" s="619"/>
      <c r="D13" s="619"/>
      <c r="E13" s="619"/>
      <c r="F13" s="619"/>
      <c r="G13" s="619"/>
      <c r="H13" s="619"/>
      <c r="I13" s="619"/>
      <c r="J13" s="619"/>
      <c r="K13" s="619"/>
      <c r="L13" s="619"/>
      <c r="M13" s="619"/>
      <c r="N13" s="619"/>
      <c r="O13" s="619"/>
      <c r="P13" s="619"/>
      <c r="Q13" s="620"/>
      <c r="R13" s="621" t="s">
        <v>132</v>
      </c>
      <c r="S13" s="622"/>
      <c r="T13" s="622"/>
      <c r="U13" s="622"/>
      <c r="V13" s="622"/>
      <c r="W13" s="622"/>
      <c r="X13" s="622"/>
      <c r="Y13" s="623"/>
      <c r="Z13" s="659" t="s">
        <v>132</v>
      </c>
      <c r="AA13" s="659"/>
      <c r="AB13" s="659"/>
      <c r="AC13" s="659"/>
      <c r="AD13" s="660" t="s">
        <v>183</v>
      </c>
      <c r="AE13" s="660"/>
      <c r="AF13" s="660"/>
      <c r="AG13" s="660"/>
      <c r="AH13" s="660"/>
      <c r="AI13" s="660"/>
      <c r="AJ13" s="660"/>
      <c r="AK13" s="660"/>
      <c r="AL13" s="624" t="s">
        <v>132</v>
      </c>
      <c r="AM13" s="625"/>
      <c r="AN13" s="625"/>
      <c r="AO13" s="661"/>
      <c r="AP13" s="618" t="s">
        <v>265</v>
      </c>
      <c r="AQ13" s="619"/>
      <c r="AR13" s="619"/>
      <c r="AS13" s="619"/>
      <c r="AT13" s="619"/>
      <c r="AU13" s="619"/>
      <c r="AV13" s="619"/>
      <c r="AW13" s="619"/>
      <c r="AX13" s="619"/>
      <c r="AY13" s="619"/>
      <c r="AZ13" s="619"/>
      <c r="BA13" s="619"/>
      <c r="BB13" s="619"/>
      <c r="BC13" s="619"/>
      <c r="BD13" s="619"/>
      <c r="BE13" s="619"/>
      <c r="BF13" s="620"/>
      <c r="BG13" s="621">
        <v>3271402</v>
      </c>
      <c r="BH13" s="622"/>
      <c r="BI13" s="622"/>
      <c r="BJ13" s="622"/>
      <c r="BK13" s="622"/>
      <c r="BL13" s="622"/>
      <c r="BM13" s="622"/>
      <c r="BN13" s="623"/>
      <c r="BO13" s="659">
        <v>44.5</v>
      </c>
      <c r="BP13" s="659"/>
      <c r="BQ13" s="659"/>
      <c r="BR13" s="659"/>
      <c r="BS13" s="660" t="s">
        <v>132</v>
      </c>
      <c r="BT13" s="660"/>
      <c r="BU13" s="660"/>
      <c r="BV13" s="660"/>
      <c r="BW13" s="660"/>
      <c r="BX13" s="660"/>
      <c r="BY13" s="660"/>
      <c r="BZ13" s="660"/>
      <c r="CA13" s="660"/>
      <c r="CB13" s="700"/>
      <c r="CD13" s="618" t="s">
        <v>266</v>
      </c>
      <c r="CE13" s="619"/>
      <c r="CF13" s="619"/>
      <c r="CG13" s="619"/>
      <c r="CH13" s="619"/>
      <c r="CI13" s="619"/>
      <c r="CJ13" s="619"/>
      <c r="CK13" s="619"/>
      <c r="CL13" s="619"/>
      <c r="CM13" s="619"/>
      <c r="CN13" s="619"/>
      <c r="CO13" s="619"/>
      <c r="CP13" s="619"/>
      <c r="CQ13" s="620"/>
      <c r="CR13" s="621">
        <v>1872015</v>
      </c>
      <c r="CS13" s="622"/>
      <c r="CT13" s="622"/>
      <c r="CU13" s="622"/>
      <c r="CV13" s="622"/>
      <c r="CW13" s="622"/>
      <c r="CX13" s="622"/>
      <c r="CY13" s="623"/>
      <c r="CZ13" s="659">
        <v>6.7</v>
      </c>
      <c r="DA13" s="659"/>
      <c r="DB13" s="659"/>
      <c r="DC13" s="659"/>
      <c r="DD13" s="627">
        <v>694871</v>
      </c>
      <c r="DE13" s="622"/>
      <c r="DF13" s="622"/>
      <c r="DG13" s="622"/>
      <c r="DH13" s="622"/>
      <c r="DI13" s="622"/>
      <c r="DJ13" s="622"/>
      <c r="DK13" s="622"/>
      <c r="DL13" s="622"/>
      <c r="DM13" s="622"/>
      <c r="DN13" s="622"/>
      <c r="DO13" s="622"/>
      <c r="DP13" s="623"/>
      <c r="DQ13" s="627">
        <v>1126008</v>
      </c>
      <c r="DR13" s="622"/>
      <c r="DS13" s="622"/>
      <c r="DT13" s="622"/>
      <c r="DU13" s="622"/>
      <c r="DV13" s="622"/>
      <c r="DW13" s="622"/>
      <c r="DX13" s="622"/>
      <c r="DY13" s="622"/>
      <c r="DZ13" s="622"/>
      <c r="EA13" s="622"/>
      <c r="EB13" s="622"/>
      <c r="EC13" s="658"/>
    </row>
    <row r="14" spans="2:143" ht="11.25" customHeight="1" x14ac:dyDescent="0.15">
      <c r="B14" s="618" t="s">
        <v>267</v>
      </c>
      <c r="C14" s="619"/>
      <c r="D14" s="619"/>
      <c r="E14" s="619"/>
      <c r="F14" s="619"/>
      <c r="G14" s="619"/>
      <c r="H14" s="619"/>
      <c r="I14" s="619"/>
      <c r="J14" s="619"/>
      <c r="K14" s="619"/>
      <c r="L14" s="619"/>
      <c r="M14" s="619"/>
      <c r="N14" s="619"/>
      <c r="O14" s="619"/>
      <c r="P14" s="619"/>
      <c r="Q14" s="620"/>
      <c r="R14" s="621" t="s">
        <v>255</v>
      </c>
      <c r="S14" s="622"/>
      <c r="T14" s="622"/>
      <c r="U14" s="622"/>
      <c r="V14" s="622"/>
      <c r="W14" s="622"/>
      <c r="X14" s="622"/>
      <c r="Y14" s="623"/>
      <c r="Z14" s="659" t="s">
        <v>132</v>
      </c>
      <c r="AA14" s="659"/>
      <c r="AB14" s="659"/>
      <c r="AC14" s="659"/>
      <c r="AD14" s="660" t="s">
        <v>132</v>
      </c>
      <c r="AE14" s="660"/>
      <c r="AF14" s="660"/>
      <c r="AG14" s="660"/>
      <c r="AH14" s="660"/>
      <c r="AI14" s="660"/>
      <c r="AJ14" s="660"/>
      <c r="AK14" s="660"/>
      <c r="AL14" s="624" t="s">
        <v>132</v>
      </c>
      <c r="AM14" s="625"/>
      <c r="AN14" s="625"/>
      <c r="AO14" s="661"/>
      <c r="AP14" s="618" t="s">
        <v>268</v>
      </c>
      <c r="AQ14" s="619"/>
      <c r="AR14" s="619"/>
      <c r="AS14" s="619"/>
      <c r="AT14" s="619"/>
      <c r="AU14" s="619"/>
      <c r="AV14" s="619"/>
      <c r="AW14" s="619"/>
      <c r="AX14" s="619"/>
      <c r="AY14" s="619"/>
      <c r="AZ14" s="619"/>
      <c r="BA14" s="619"/>
      <c r="BB14" s="619"/>
      <c r="BC14" s="619"/>
      <c r="BD14" s="619"/>
      <c r="BE14" s="619"/>
      <c r="BF14" s="620"/>
      <c r="BG14" s="621">
        <v>164731</v>
      </c>
      <c r="BH14" s="622"/>
      <c r="BI14" s="622"/>
      <c r="BJ14" s="622"/>
      <c r="BK14" s="622"/>
      <c r="BL14" s="622"/>
      <c r="BM14" s="622"/>
      <c r="BN14" s="623"/>
      <c r="BO14" s="659">
        <v>2.2000000000000002</v>
      </c>
      <c r="BP14" s="659"/>
      <c r="BQ14" s="659"/>
      <c r="BR14" s="659"/>
      <c r="BS14" s="660" t="s">
        <v>132</v>
      </c>
      <c r="BT14" s="660"/>
      <c r="BU14" s="660"/>
      <c r="BV14" s="660"/>
      <c r="BW14" s="660"/>
      <c r="BX14" s="660"/>
      <c r="BY14" s="660"/>
      <c r="BZ14" s="660"/>
      <c r="CA14" s="660"/>
      <c r="CB14" s="700"/>
      <c r="CD14" s="618" t="s">
        <v>269</v>
      </c>
      <c r="CE14" s="619"/>
      <c r="CF14" s="619"/>
      <c r="CG14" s="619"/>
      <c r="CH14" s="619"/>
      <c r="CI14" s="619"/>
      <c r="CJ14" s="619"/>
      <c r="CK14" s="619"/>
      <c r="CL14" s="619"/>
      <c r="CM14" s="619"/>
      <c r="CN14" s="619"/>
      <c r="CO14" s="619"/>
      <c r="CP14" s="619"/>
      <c r="CQ14" s="620"/>
      <c r="CR14" s="621">
        <v>764314</v>
      </c>
      <c r="CS14" s="622"/>
      <c r="CT14" s="622"/>
      <c r="CU14" s="622"/>
      <c r="CV14" s="622"/>
      <c r="CW14" s="622"/>
      <c r="CX14" s="622"/>
      <c r="CY14" s="623"/>
      <c r="CZ14" s="659">
        <v>2.7</v>
      </c>
      <c r="DA14" s="659"/>
      <c r="DB14" s="659"/>
      <c r="DC14" s="659"/>
      <c r="DD14" s="627" t="s">
        <v>183</v>
      </c>
      <c r="DE14" s="622"/>
      <c r="DF14" s="622"/>
      <c r="DG14" s="622"/>
      <c r="DH14" s="622"/>
      <c r="DI14" s="622"/>
      <c r="DJ14" s="622"/>
      <c r="DK14" s="622"/>
      <c r="DL14" s="622"/>
      <c r="DM14" s="622"/>
      <c r="DN14" s="622"/>
      <c r="DO14" s="622"/>
      <c r="DP14" s="623"/>
      <c r="DQ14" s="627">
        <v>756606</v>
      </c>
      <c r="DR14" s="622"/>
      <c r="DS14" s="622"/>
      <c r="DT14" s="622"/>
      <c r="DU14" s="622"/>
      <c r="DV14" s="622"/>
      <c r="DW14" s="622"/>
      <c r="DX14" s="622"/>
      <c r="DY14" s="622"/>
      <c r="DZ14" s="622"/>
      <c r="EA14" s="622"/>
      <c r="EB14" s="622"/>
      <c r="EC14" s="658"/>
    </row>
    <row r="15" spans="2:143" ht="11.25" customHeight="1" x14ac:dyDescent="0.15">
      <c r="B15" s="618" t="s">
        <v>270</v>
      </c>
      <c r="C15" s="619"/>
      <c r="D15" s="619"/>
      <c r="E15" s="619"/>
      <c r="F15" s="619"/>
      <c r="G15" s="619"/>
      <c r="H15" s="619"/>
      <c r="I15" s="619"/>
      <c r="J15" s="619"/>
      <c r="K15" s="619"/>
      <c r="L15" s="619"/>
      <c r="M15" s="619"/>
      <c r="N15" s="619"/>
      <c r="O15" s="619"/>
      <c r="P15" s="619"/>
      <c r="Q15" s="620"/>
      <c r="R15" s="621" t="s">
        <v>255</v>
      </c>
      <c r="S15" s="622"/>
      <c r="T15" s="622"/>
      <c r="U15" s="622"/>
      <c r="V15" s="622"/>
      <c r="W15" s="622"/>
      <c r="X15" s="622"/>
      <c r="Y15" s="623"/>
      <c r="Z15" s="659" t="s">
        <v>132</v>
      </c>
      <c r="AA15" s="659"/>
      <c r="AB15" s="659"/>
      <c r="AC15" s="659"/>
      <c r="AD15" s="660" t="s">
        <v>255</v>
      </c>
      <c r="AE15" s="660"/>
      <c r="AF15" s="660"/>
      <c r="AG15" s="660"/>
      <c r="AH15" s="660"/>
      <c r="AI15" s="660"/>
      <c r="AJ15" s="660"/>
      <c r="AK15" s="660"/>
      <c r="AL15" s="624" t="s">
        <v>132</v>
      </c>
      <c r="AM15" s="625"/>
      <c r="AN15" s="625"/>
      <c r="AO15" s="661"/>
      <c r="AP15" s="618" t="s">
        <v>271</v>
      </c>
      <c r="AQ15" s="619"/>
      <c r="AR15" s="619"/>
      <c r="AS15" s="619"/>
      <c r="AT15" s="619"/>
      <c r="AU15" s="619"/>
      <c r="AV15" s="619"/>
      <c r="AW15" s="619"/>
      <c r="AX15" s="619"/>
      <c r="AY15" s="619"/>
      <c r="AZ15" s="619"/>
      <c r="BA15" s="619"/>
      <c r="BB15" s="619"/>
      <c r="BC15" s="619"/>
      <c r="BD15" s="619"/>
      <c r="BE15" s="619"/>
      <c r="BF15" s="620"/>
      <c r="BG15" s="621">
        <v>445810</v>
      </c>
      <c r="BH15" s="622"/>
      <c r="BI15" s="622"/>
      <c r="BJ15" s="622"/>
      <c r="BK15" s="622"/>
      <c r="BL15" s="622"/>
      <c r="BM15" s="622"/>
      <c r="BN15" s="623"/>
      <c r="BO15" s="659">
        <v>6.1</v>
      </c>
      <c r="BP15" s="659"/>
      <c r="BQ15" s="659"/>
      <c r="BR15" s="659"/>
      <c r="BS15" s="660" t="s">
        <v>132</v>
      </c>
      <c r="BT15" s="660"/>
      <c r="BU15" s="660"/>
      <c r="BV15" s="660"/>
      <c r="BW15" s="660"/>
      <c r="BX15" s="660"/>
      <c r="BY15" s="660"/>
      <c r="BZ15" s="660"/>
      <c r="CA15" s="660"/>
      <c r="CB15" s="700"/>
      <c r="CD15" s="618" t="s">
        <v>272</v>
      </c>
      <c r="CE15" s="619"/>
      <c r="CF15" s="619"/>
      <c r="CG15" s="619"/>
      <c r="CH15" s="619"/>
      <c r="CI15" s="619"/>
      <c r="CJ15" s="619"/>
      <c r="CK15" s="619"/>
      <c r="CL15" s="619"/>
      <c r="CM15" s="619"/>
      <c r="CN15" s="619"/>
      <c r="CO15" s="619"/>
      <c r="CP15" s="619"/>
      <c r="CQ15" s="620"/>
      <c r="CR15" s="621">
        <v>3276785</v>
      </c>
      <c r="CS15" s="622"/>
      <c r="CT15" s="622"/>
      <c r="CU15" s="622"/>
      <c r="CV15" s="622"/>
      <c r="CW15" s="622"/>
      <c r="CX15" s="622"/>
      <c r="CY15" s="623"/>
      <c r="CZ15" s="659">
        <v>11.6</v>
      </c>
      <c r="DA15" s="659"/>
      <c r="DB15" s="659"/>
      <c r="DC15" s="659"/>
      <c r="DD15" s="627">
        <v>814634</v>
      </c>
      <c r="DE15" s="622"/>
      <c r="DF15" s="622"/>
      <c r="DG15" s="622"/>
      <c r="DH15" s="622"/>
      <c r="DI15" s="622"/>
      <c r="DJ15" s="622"/>
      <c r="DK15" s="622"/>
      <c r="DL15" s="622"/>
      <c r="DM15" s="622"/>
      <c r="DN15" s="622"/>
      <c r="DO15" s="622"/>
      <c r="DP15" s="623"/>
      <c r="DQ15" s="627">
        <v>2047338</v>
      </c>
      <c r="DR15" s="622"/>
      <c r="DS15" s="622"/>
      <c r="DT15" s="622"/>
      <c r="DU15" s="622"/>
      <c r="DV15" s="622"/>
      <c r="DW15" s="622"/>
      <c r="DX15" s="622"/>
      <c r="DY15" s="622"/>
      <c r="DZ15" s="622"/>
      <c r="EA15" s="622"/>
      <c r="EB15" s="622"/>
      <c r="EC15" s="658"/>
    </row>
    <row r="16" spans="2:143" ht="11.25" customHeight="1" x14ac:dyDescent="0.15">
      <c r="B16" s="618" t="s">
        <v>273</v>
      </c>
      <c r="C16" s="619"/>
      <c r="D16" s="619"/>
      <c r="E16" s="619"/>
      <c r="F16" s="619"/>
      <c r="G16" s="619"/>
      <c r="H16" s="619"/>
      <c r="I16" s="619"/>
      <c r="J16" s="619"/>
      <c r="K16" s="619"/>
      <c r="L16" s="619"/>
      <c r="M16" s="619"/>
      <c r="N16" s="619"/>
      <c r="O16" s="619"/>
      <c r="P16" s="619"/>
      <c r="Q16" s="620"/>
      <c r="R16" s="621">
        <v>23557</v>
      </c>
      <c r="S16" s="622"/>
      <c r="T16" s="622"/>
      <c r="U16" s="622"/>
      <c r="V16" s="622"/>
      <c r="W16" s="622"/>
      <c r="X16" s="622"/>
      <c r="Y16" s="623"/>
      <c r="Z16" s="659">
        <v>0.1</v>
      </c>
      <c r="AA16" s="659"/>
      <c r="AB16" s="659"/>
      <c r="AC16" s="659"/>
      <c r="AD16" s="660">
        <v>23557</v>
      </c>
      <c r="AE16" s="660"/>
      <c r="AF16" s="660"/>
      <c r="AG16" s="660"/>
      <c r="AH16" s="660"/>
      <c r="AI16" s="660"/>
      <c r="AJ16" s="660"/>
      <c r="AK16" s="660"/>
      <c r="AL16" s="624">
        <v>0.2</v>
      </c>
      <c r="AM16" s="625"/>
      <c r="AN16" s="625"/>
      <c r="AO16" s="661"/>
      <c r="AP16" s="618" t="s">
        <v>274</v>
      </c>
      <c r="AQ16" s="619"/>
      <c r="AR16" s="619"/>
      <c r="AS16" s="619"/>
      <c r="AT16" s="619"/>
      <c r="AU16" s="619"/>
      <c r="AV16" s="619"/>
      <c r="AW16" s="619"/>
      <c r="AX16" s="619"/>
      <c r="AY16" s="619"/>
      <c r="AZ16" s="619"/>
      <c r="BA16" s="619"/>
      <c r="BB16" s="619"/>
      <c r="BC16" s="619"/>
      <c r="BD16" s="619"/>
      <c r="BE16" s="619"/>
      <c r="BF16" s="620"/>
      <c r="BG16" s="621" t="s">
        <v>255</v>
      </c>
      <c r="BH16" s="622"/>
      <c r="BI16" s="622"/>
      <c r="BJ16" s="622"/>
      <c r="BK16" s="622"/>
      <c r="BL16" s="622"/>
      <c r="BM16" s="622"/>
      <c r="BN16" s="623"/>
      <c r="BO16" s="659" t="s">
        <v>132</v>
      </c>
      <c r="BP16" s="659"/>
      <c r="BQ16" s="659"/>
      <c r="BR16" s="659"/>
      <c r="BS16" s="660" t="s">
        <v>132</v>
      </c>
      <c r="BT16" s="660"/>
      <c r="BU16" s="660"/>
      <c r="BV16" s="660"/>
      <c r="BW16" s="660"/>
      <c r="BX16" s="660"/>
      <c r="BY16" s="660"/>
      <c r="BZ16" s="660"/>
      <c r="CA16" s="660"/>
      <c r="CB16" s="700"/>
      <c r="CD16" s="618" t="s">
        <v>275</v>
      </c>
      <c r="CE16" s="619"/>
      <c r="CF16" s="619"/>
      <c r="CG16" s="619"/>
      <c r="CH16" s="619"/>
      <c r="CI16" s="619"/>
      <c r="CJ16" s="619"/>
      <c r="CK16" s="619"/>
      <c r="CL16" s="619"/>
      <c r="CM16" s="619"/>
      <c r="CN16" s="619"/>
      <c r="CO16" s="619"/>
      <c r="CP16" s="619"/>
      <c r="CQ16" s="620"/>
      <c r="CR16" s="621">
        <v>2371</v>
      </c>
      <c r="CS16" s="622"/>
      <c r="CT16" s="622"/>
      <c r="CU16" s="622"/>
      <c r="CV16" s="622"/>
      <c r="CW16" s="622"/>
      <c r="CX16" s="622"/>
      <c r="CY16" s="623"/>
      <c r="CZ16" s="659">
        <v>0</v>
      </c>
      <c r="DA16" s="659"/>
      <c r="DB16" s="659"/>
      <c r="DC16" s="659"/>
      <c r="DD16" s="627" t="s">
        <v>183</v>
      </c>
      <c r="DE16" s="622"/>
      <c r="DF16" s="622"/>
      <c r="DG16" s="622"/>
      <c r="DH16" s="622"/>
      <c r="DI16" s="622"/>
      <c r="DJ16" s="622"/>
      <c r="DK16" s="622"/>
      <c r="DL16" s="622"/>
      <c r="DM16" s="622"/>
      <c r="DN16" s="622"/>
      <c r="DO16" s="622"/>
      <c r="DP16" s="623"/>
      <c r="DQ16" s="627">
        <v>968</v>
      </c>
      <c r="DR16" s="622"/>
      <c r="DS16" s="622"/>
      <c r="DT16" s="622"/>
      <c r="DU16" s="622"/>
      <c r="DV16" s="622"/>
      <c r="DW16" s="622"/>
      <c r="DX16" s="622"/>
      <c r="DY16" s="622"/>
      <c r="DZ16" s="622"/>
      <c r="EA16" s="622"/>
      <c r="EB16" s="622"/>
      <c r="EC16" s="658"/>
    </row>
    <row r="17" spans="2:133" ht="11.25" customHeight="1" x14ac:dyDescent="0.15">
      <c r="B17" s="618" t="s">
        <v>276</v>
      </c>
      <c r="C17" s="619"/>
      <c r="D17" s="619"/>
      <c r="E17" s="619"/>
      <c r="F17" s="619"/>
      <c r="G17" s="619"/>
      <c r="H17" s="619"/>
      <c r="I17" s="619"/>
      <c r="J17" s="619"/>
      <c r="K17" s="619"/>
      <c r="L17" s="619"/>
      <c r="M17" s="619"/>
      <c r="N17" s="619"/>
      <c r="O17" s="619"/>
      <c r="P17" s="619"/>
      <c r="Q17" s="620"/>
      <c r="R17" s="621">
        <v>124972</v>
      </c>
      <c r="S17" s="622"/>
      <c r="T17" s="622"/>
      <c r="U17" s="622"/>
      <c r="V17" s="622"/>
      <c r="W17" s="622"/>
      <c r="X17" s="622"/>
      <c r="Y17" s="623"/>
      <c r="Z17" s="659">
        <v>0.4</v>
      </c>
      <c r="AA17" s="659"/>
      <c r="AB17" s="659"/>
      <c r="AC17" s="659"/>
      <c r="AD17" s="660">
        <v>124972</v>
      </c>
      <c r="AE17" s="660"/>
      <c r="AF17" s="660"/>
      <c r="AG17" s="660"/>
      <c r="AH17" s="660"/>
      <c r="AI17" s="660"/>
      <c r="AJ17" s="660"/>
      <c r="AK17" s="660"/>
      <c r="AL17" s="624">
        <v>1</v>
      </c>
      <c r="AM17" s="625"/>
      <c r="AN17" s="625"/>
      <c r="AO17" s="661"/>
      <c r="AP17" s="618" t="s">
        <v>277</v>
      </c>
      <c r="AQ17" s="619"/>
      <c r="AR17" s="619"/>
      <c r="AS17" s="619"/>
      <c r="AT17" s="619"/>
      <c r="AU17" s="619"/>
      <c r="AV17" s="619"/>
      <c r="AW17" s="619"/>
      <c r="AX17" s="619"/>
      <c r="AY17" s="619"/>
      <c r="AZ17" s="619"/>
      <c r="BA17" s="619"/>
      <c r="BB17" s="619"/>
      <c r="BC17" s="619"/>
      <c r="BD17" s="619"/>
      <c r="BE17" s="619"/>
      <c r="BF17" s="620"/>
      <c r="BG17" s="621" t="s">
        <v>255</v>
      </c>
      <c r="BH17" s="622"/>
      <c r="BI17" s="622"/>
      <c r="BJ17" s="622"/>
      <c r="BK17" s="622"/>
      <c r="BL17" s="622"/>
      <c r="BM17" s="622"/>
      <c r="BN17" s="623"/>
      <c r="BO17" s="659" t="s">
        <v>132</v>
      </c>
      <c r="BP17" s="659"/>
      <c r="BQ17" s="659"/>
      <c r="BR17" s="659"/>
      <c r="BS17" s="660" t="s">
        <v>132</v>
      </c>
      <c r="BT17" s="660"/>
      <c r="BU17" s="660"/>
      <c r="BV17" s="660"/>
      <c r="BW17" s="660"/>
      <c r="BX17" s="660"/>
      <c r="BY17" s="660"/>
      <c r="BZ17" s="660"/>
      <c r="CA17" s="660"/>
      <c r="CB17" s="700"/>
      <c r="CD17" s="618" t="s">
        <v>278</v>
      </c>
      <c r="CE17" s="619"/>
      <c r="CF17" s="619"/>
      <c r="CG17" s="619"/>
      <c r="CH17" s="619"/>
      <c r="CI17" s="619"/>
      <c r="CJ17" s="619"/>
      <c r="CK17" s="619"/>
      <c r="CL17" s="619"/>
      <c r="CM17" s="619"/>
      <c r="CN17" s="619"/>
      <c r="CO17" s="619"/>
      <c r="CP17" s="619"/>
      <c r="CQ17" s="620"/>
      <c r="CR17" s="621">
        <v>1438952</v>
      </c>
      <c r="CS17" s="622"/>
      <c r="CT17" s="622"/>
      <c r="CU17" s="622"/>
      <c r="CV17" s="622"/>
      <c r="CW17" s="622"/>
      <c r="CX17" s="622"/>
      <c r="CY17" s="623"/>
      <c r="CZ17" s="659">
        <v>5.0999999999999996</v>
      </c>
      <c r="DA17" s="659"/>
      <c r="DB17" s="659"/>
      <c r="DC17" s="659"/>
      <c r="DD17" s="627" t="s">
        <v>132</v>
      </c>
      <c r="DE17" s="622"/>
      <c r="DF17" s="622"/>
      <c r="DG17" s="622"/>
      <c r="DH17" s="622"/>
      <c r="DI17" s="622"/>
      <c r="DJ17" s="622"/>
      <c r="DK17" s="622"/>
      <c r="DL17" s="622"/>
      <c r="DM17" s="622"/>
      <c r="DN17" s="622"/>
      <c r="DO17" s="622"/>
      <c r="DP17" s="623"/>
      <c r="DQ17" s="627">
        <v>1423131</v>
      </c>
      <c r="DR17" s="622"/>
      <c r="DS17" s="622"/>
      <c r="DT17" s="622"/>
      <c r="DU17" s="622"/>
      <c r="DV17" s="622"/>
      <c r="DW17" s="622"/>
      <c r="DX17" s="622"/>
      <c r="DY17" s="622"/>
      <c r="DZ17" s="622"/>
      <c r="EA17" s="622"/>
      <c r="EB17" s="622"/>
      <c r="EC17" s="658"/>
    </row>
    <row r="18" spans="2:133" ht="11.25" customHeight="1" x14ac:dyDescent="0.15">
      <c r="B18" s="618" t="s">
        <v>279</v>
      </c>
      <c r="C18" s="619"/>
      <c r="D18" s="619"/>
      <c r="E18" s="619"/>
      <c r="F18" s="619"/>
      <c r="G18" s="619"/>
      <c r="H18" s="619"/>
      <c r="I18" s="619"/>
      <c r="J18" s="619"/>
      <c r="K18" s="619"/>
      <c r="L18" s="619"/>
      <c r="M18" s="619"/>
      <c r="N18" s="619"/>
      <c r="O18" s="619"/>
      <c r="P18" s="619"/>
      <c r="Q18" s="620"/>
      <c r="R18" s="621">
        <v>101041</v>
      </c>
      <c r="S18" s="622"/>
      <c r="T18" s="622"/>
      <c r="U18" s="622"/>
      <c r="V18" s="622"/>
      <c r="W18" s="622"/>
      <c r="X18" s="622"/>
      <c r="Y18" s="623"/>
      <c r="Z18" s="659">
        <v>0.3</v>
      </c>
      <c r="AA18" s="659"/>
      <c r="AB18" s="659"/>
      <c r="AC18" s="659"/>
      <c r="AD18" s="660">
        <v>101041</v>
      </c>
      <c r="AE18" s="660"/>
      <c r="AF18" s="660"/>
      <c r="AG18" s="660"/>
      <c r="AH18" s="660"/>
      <c r="AI18" s="660"/>
      <c r="AJ18" s="660"/>
      <c r="AK18" s="660"/>
      <c r="AL18" s="624">
        <v>0.8</v>
      </c>
      <c r="AM18" s="625"/>
      <c r="AN18" s="625"/>
      <c r="AO18" s="661"/>
      <c r="AP18" s="618" t="s">
        <v>280</v>
      </c>
      <c r="AQ18" s="619"/>
      <c r="AR18" s="619"/>
      <c r="AS18" s="619"/>
      <c r="AT18" s="619"/>
      <c r="AU18" s="619"/>
      <c r="AV18" s="619"/>
      <c r="AW18" s="619"/>
      <c r="AX18" s="619"/>
      <c r="AY18" s="619"/>
      <c r="AZ18" s="619"/>
      <c r="BA18" s="619"/>
      <c r="BB18" s="619"/>
      <c r="BC18" s="619"/>
      <c r="BD18" s="619"/>
      <c r="BE18" s="619"/>
      <c r="BF18" s="620"/>
      <c r="BG18" s="621" t="s">
        <v>132</v>
      </c>
      <c r="BH18" s="622"/>
      <c r="BI18" s="622"/>
      <c r="BJ18" s="622"/>
      <c r="BK18" s="622"/>
      <c r="BL18" s="622"/>
      <c r="BM18" s="622"/>
      <c r="BN18" s="623"/>
      <c r="BO18" s="659" t="s">
        <v>132</v>
      </c>
      <c r="BP18" s="659"/>
      <c r="BQ18" s="659"/>
      <c r="BR18" s="659"/>
      <c r="BS18" s="660" t="s">
        <v>132</v>
      </c>
      <c r="BT18" s="660"/>
      <c r="BU18" s="660"/>
      <c r="BV18" s="660"/>
      <c r="BW18" s="660"/>
      <c r="BX18" s="660"/>
      <c r="BY18" s="660"/>
      <c r="BZ18" s="660"/>
      <c r="CA18" s="660"/>
      <c r="CB18" s="700"/>
      <c r="CD18" s="618" t="s">
        <v>281</v>
      </c>
      <c r="CE18" s="619"/>
      <c r="CF18" s="619"/>
      <c r="CG18" s="619"/>
      <c r="CH18" s="619"/>
      <c r="CI18" s="619"/>
      <c r="CJ18" s="619"/>
      <c r="CK18" s="619"/>
      <c r="CL18" s="619"/>
      <c r="CM18" s="619"/>
      <c r="CN18" s="619"/>
      <c r="CO18" s="619"/>
      <c r="CP18" s="619"/>
      <c r="CQ18" s="620"/>
      <c r="CR18" s="621" t="s">
        <v>255</v>
      </c>
      <c r="CS18" s="622"/>
      <c r="CT18" s="622"/>
      <c r="CU18" s="622"/>
      <c r="CV18" s="622"/>
      <c r="CW18" s="622"/>
      <c r="CX18" s="622"/>
      <c r="CY18" s="623"/>
      <c r="CZ18" s="659" t="s">
        <v>132</v>
      </c>
      <c r="DA18" s="659"/>
      <c r="DB18" s="659"/>
      <c r="DC18" s="659"/>
      <c r="DD18" s="627" t="s">
        <v>132</v>
      </c>
      <c r="DE18" s="622"/>
      <c r="DF18" s="622"/>
      <c r="DG18" s="622"/>
      <c r="DH18" s="622"/>
      <c r="DI18" s="622"/>
      <c r="DJ18" s="622"/>
      <c r="DK18" s="622"/>
      <c r="DL18" s="622"/>
      <c r="DM18" s="622"/>
      <c r="DN18" s="622"/>
      <c r="DO18" s="622"/>
      <c r="DP18" s="623"/>
      <c r="DQ18" s="627" t="s">
        <v>183</v>
      </c>
      <c r="DR18" s="622"/>
      <c r="DS18" s="622"/>
      <c r="DT18" s="622"/>
      <c r="DU18" s="622"/>
      <c r="DV18" s="622"/>
      <c r="DW18" s="622"/>
      <c r="DX18" s="622"/>
      <c r="DY18" s="622"/>
      <c r="DZ18" s="622"/>
      <c r="EA18" s="622"/>
      <c r="EB18" s="622"/>
      <c r="EC18" s="658"/>
    </row>
    <row r="19" spans="2:133" ht="11.25" customHeight="1" x14ac:dyDescent="0.15">
      <c r="B19" s="618" t="s">
        <v>282</v>
      </c>
      <c r="C19" s="619"/>
      <c r="D19" s="619"/>
      <c r="E19" s="619"/>
      <c r="F19" s="619"/>
      <c r="G19" s="619"/>
      <c r="H19" s="619"/>
      <c r="I19" s="619"/>
      <c r="J19" s="619"/>
      <c r="K19" s="619"/>
      <c r="L19" s="619"/>
      <c r="M19" s="619"/>
      <c r="N19" s="619"/>
      <c r="O19" s="619"/>
      <c r="P19" s="619"/>
      <c r="Q19" s="620"/>
      <c r="R19" s="621">
        <v>87645</v>
      </c>
      <c r="S19" s="622"/>
      <c r="T19" s="622"/>
      <c r="U19" s="622"/>
      <c r="V19" s="622"/>
      <c r="W19" s="622"/>
      <c r="X19" s="622"/>
      <c r="Y19" s="623"/>
      <c r="Z19" s="659">
        <v>0.3</v>
      </c>
      <c r="AA19" s="659"/>
      <c r="AB19" s="659"/>
      <c r="AC19" s="659"/>
      <c r="AD19" s="660">
        <v>87645</v>
      </c>
      <c r="AE19" s="660"/>
      <c r="AF19" s="660"/>
      <c r="AG19" s="660"/>
      <c r="AH19" s="660"/>
      <c r="AI19" s="660"/>
      <c r="AJ19" s="660"/>
      <c r="AK19" s="660"/>
      <c r="AL19" s="624">
        <v>0.7</v>
      </c>
      <c r="AM19" s="625"/>
      <c r="AN19" s="625"/>
      <c r="AO19" s="661"/>
      <c r="AP19" s="618" t="s">
        <v>283</v>
      </c>
      <c r="AQ19" s="619"/>
      <c r="AR19" s="619"/>
      <c r="AS19" s="619"/>
      <c r="AT19" s="619"/>
      <c r="AU19" s="619"/>
      <c r="AV19" s="619"/>
      <c r="AW19" s="619"/>
      <c r="AX19" s="619"/>
      <c r="AY19" s="619"/>
      <c r="AZ19" s="619"/>
      <c r="BA19" s="619"/>
      <c r="BB19" s="619"/>
      <c r="BC19" s="619"/>
      <c r="BD19" s="619"/>
      <c r="BE19" s="619"/>
      <c r="BF19" s="620"/>
      <c r="BG19" s="621">
        <v>36</v>
      </c>
      <c r="BH19" s="622"/>
      <c r="BI19" s="622"/>
      <c r="BJ19" s="622"/>
      <c r="BK19" s="622"/>
      <c r="BL19" s="622"/>
      <c r="BM19" s="622"/>
      <c r="BN19" s="623"/>
      <c r="BO19" s="659">
        <v>0</v>
      </c>
      <c r="BP19" s="659"/>
      <c r="BQ19" s="659"/>
      <c r="BR19" s="659"/>
      <c r="BS19" s="660" t="s">
        <v>132</v>
      </c>
      <c r="BT19" s="660"/>
      <c r="BU19" s="660"/>
      <c r="BV19" s="660"/>
      <c r="BW19" s="660"/>
      <c r="BX19" s="660"/>
      <c r="BY19" s="660"/>
      <c r="BZ19" s="660"/>
      <c r="CA19" s="660"/>
      <c r="CB19" s="700"/>
      <c r="CD19" s="618" t="s">
        <v>284</v>
      </c>
      <c r="CE19" s="619"/>
      <c r="CF19" s="619"/>
      <c r="CG19" s="619"/>
      <c r="CH19" s="619"/>
      <c r="CI19" s="619"/>
      <c r="CJ19" s="619"/>
      <c r="CK19" s="619"/>
      <c r="CL19" s="619"/>
      <c r="CM19" s="619"/>
      <c r="CN19" s="619"/>
      <c r="CO19" s="619"/>
      <c r="CP19" s="619"/>
      <c r="CQ19" s="620"/>
      <c r="CR19" s="621" t="s">
        <v>132</v>
      </c>
      <c r="CS19" s="622"/>
      <c r="CT19" s="622"/>
      <c r="CU19" s="622"/>
      <c r="CV19" s="622"/>
      <c r="CW19" s="622"/>
      <c r="CX19" s="622"/>
      <c r="CY19" s="623"/>
      <c r="CZ19" s="659" t="s">
        <v>132</v>
      </c>
      <c r="DA19" s="659"/>
      <c r="DB19" s="659"/>
      <c r="DC19" s="659"/>
      <c r="DD19" s="627" t="s">
        <v>132</v>
      </c>
      <c r="DE19" s="622"/>
      <c r="DF19" s="622"/>
      <c r="DG19" s="622"/>
      <c r="DH19" s="622"/>
      <c r="DI19" s="622"/>
      <c r="DJ19" s="622"/>
      <c r="DK19" s="622"/>
      <c r="DL19" s="622"/>
      <c r="DM19" s="622"/>
      <c r="DN19" s="622"/>
      <c r="DO19" s="622"/>
      <c r="DP19" s="623"/>
      <c r="DQ19" s="627" t="s">
        <v>132</v>
      </c>
      <c r="DR19" s="622"/>
      <c r="DS19" s="622"/>
      <c r="DT19" s="622"/>
      <c r="DU19" s="622"/>
      <c r="DV19" s="622"/>
      <c r="DW19" s="622"/>
      <c r="DX19" s="622"/>
      <c r="DY19" s="622"/>
      <c r="DZ19" s="622"/>
      <c r="EA19" s="622"/>
      <c r="EB19" s="622"/>
      <c r="EC19" s="658"/>
    </row>
    <row r="20" spans="2:133" ht="11.25" customHeight="1" x14ac:dyDescent="0.15">
      <c r="B20" s="688" t="s">
        <v>285</v>
      </c>
      <c r="C20" s="689"/>
      <c r="D20" s="689"/>
      <c r="E20" s="689"/>
      <c r="F20" s="689"/>
      <c r="G20" s="689"/>
      <c r="H20" s="689"/>
      <c r="I20" s="689"/>
      <c r="J20" s="689"/>
      <c r="K20" s="689"/>
      <c r="L20" s="689"/>
      <c r="M20" s="689"/>
      <c r="N20" s="689"/>
      <c r="O20" s="689"/>
      <c r="P20" s="689"/>
      <c r="Q20" s="690"/>
      <c r="R20" s="621">
        <v>13396</v>
      </c>
      <c r="S20" s="622"/>
      <c r="T20" s="622"/>
      <c r="U20" s="622"/>
      <c r="V20" s="622"/>
      <c r="W20" s="622"/>
      <c r="X20" s="622"/>
      <c r="Y20" s="623"/>
      <c r="Z20" s="659">
        <v>0</v>
      </c>
      <c r="AA20" s="659"/>
      <c r="AB20" s="659"/>
      <c r="AC20" s="659"/>
      <c r="AD20" s="660">
        <v>13396</v>
      </c>
      <c r="AE20" s="660"/>
      <c r="AF20" s="660"/>
      <c r="AG20" s="660"/>
      <c r="AH20" s="660"/>
      <c r="AI20" s="660"/>
      <c r="AJ20" s="660"/>
      <c r="AK20" s="660"/>
      <c r="AL20" s="624">
        <v>0.1</v>
      </c>
      <c r="AM20" s="625"/>
      <c r="AN20" s="625"/>
      <c r="AO20" s="661"/>
      <c r="AP20" s="618" t="s">
        <v>286</v>
      </c>
      <c r="AQ20" s="619"/>
      <c r="AR20" s="619"/>
      <c r="AS20" s="619"/>
      <c r="AT20" s="619"/>
      <c r="AU20" s="619"/>
      <c r="AV20" s="619"/>
      <c r="AW20" s="619"/>
      <c r="AX20" s="619"/>
      <c r="AY20" s="619"/>
      <c r="AZ20" s="619"/>
      <c r="BA20" s="619"/>
      <c r="BB20" s="619"/>
      <c r="BC20" s="619"/>
      <c r="BD20" s="619"/>
      <c r="BE20" s="619"/>
      <c r="BF20" s="620"/>
      <c r="BG20" s="621">
        <v>36</v>
      </c>
      <c r="BH20" s="622"/>
      <c r="BI20" s="622"/>
      <c r="BJ20" s="622"/>
      <c r="BK20" s="622"/>
      <c r="BL20" s="622"/>
      <c r="BM20" s="622"/>
      <c r="BN20" s="623"/>
      <c r="BO20" s="659">
        <v>0</v>
      </c>
      <c r="BP20" s="659"/>
      <c r="BQ20" s="659"/>
      <c r="BR20" s="659"/>
      <c r="BS20" s="660" t="s">
        <v>255</v>
      </c>
      <c r="BT20" s="660"/>
      <c r="BU20" s="660"/>
      <c r="BV20" s="660"/>
      <c r="BW20" s="660"/>
      <c r="BX20" s="660"/>
      <c r="BY20" s="660"/>
      <c r="BZ20" s="660"/>
      <c r="CA20" s="660"/>
      <c r="CB20" s="700"/>
      <c r="CD20" s="618" t="s">
        <v>287</v>
      </c>
      <c r="CE20" s="619"/>
      <c r="CF20" s="619"/>
      <c r="CG20" s="619"/>
      <c r="CH20" s="619"/>
      <c r="CI20" s="619"/>
      <c r="CJ20" s="619"/>
      <c r="CK20" s="619"/>
      <c r="CL20" s="619"/>
      <c r="CM20" s="619"/>
      <c r="CN20" s="619"/>
      <c r="CO20" s="619"/>
      <c r="CP20" s="619"/>
      <c r="CQ20" s="620"/>
      <c r="CR20" s="621">
        <v>28132855</v>
      </c>
      <c r="CS20" s="622"/>
      <c r="CT20" s="622"/>
      <c r="CU20" s="622"/>
      <c r="CV20" s="622"/>
      <c r="CW20" s="622"/>
      <c r="CX20" s="622"/>
      <c r="CY20" s="623"/>
      <c r="CZ20" s="659">
        <v>100</v>
      </c>
      <c r="DA20" s="659"/>
      <c r="DB20" s="659"/>
      <c r="DC20" s="659"/>
      <c r="DD20" s="627">
        <v>3435487</v>
      </c>
      <c r="DE20" s="622"/>
      <c r="DF20" s="622"/>
      <c r="DG20" s="622"/>
      <c r="DH20" s="622"/>
      <c r="DI20" s="622"/>
      <c r="DJ20" s="622"/>
      <c r="DK20" s="622"/>
      <c r="DL20" s="622"/>
      <c r="DM20" s="622"/>
      <c r="DN20" s="622"/>
      <c r="DO20" s="622"/>
      <c r="DP20" s="623"/>
      <c r="DQ20" s="627">
        <v>16759131</v>
      </c>
      <c r="DR20" s="622"/>
      <c r="DS20" s="622"/>
      <c r="DT20" s="622"/>
      <c r="DU20" s="622"/>
      <c r="DV20" s="622"/>
      <c r="DW20" s="622"/>
      <c r="DX20" s="622"/>
      <c r="DY20" s="622"/>
      <c r="DZ20" s="622"/>
      <c r="EA20" s="622"/>
      <c r="EB20" s="622"/>
      <c r="EC20" s="658"/>
    </row>
    <row r="21" spans="2:133" ht="11.25" customHeight="1" x14ac:dyDescent="0.15">
      <c r="B21" s="618" t="s">
        <v>288</v>
      </c>
      <c r="C21" s="619"/>
      <c r="D21" s="619"/>
      <c r="E21" s="619"/>
      <c r="F21" s="619"/>
      <c r="G21" s="619"/>
      <c r="H21" s="619"/>
      <c r="I21" s="619"/>
      <c r="J21" s="619"/>
      <c r="K21" s="619"/>
      <c r="L21" s="619"/>
      <c r="M21" s="619"/>
      <c r="N21" s="619"/>
      <c r="O21" s="619"/>
      <c r="P21" s="619"/>
      <c r="Q21" s="620"/>
      <c r="R21" s="621">
        <v>3959888</v>
      </c>
      <c r="S21" s="622"/>
      <c r="T21" s="622"/>
      <c r="U21" s="622"/>
      <c r="V21" s="622"/>
      <c r="W21" s="622"/>
      <c r="X21" s="622"/>
      <c r="Y21" s="623"/>
      <c r="Z21" s="659">
        <v>13.3</v>
      </c>
      <c r="AA21" s="659"/>
      <c r="AB21" s="659"/>
      <c r="AC21" s="659"/>
      <c r="AD21" s="660">
        <v>3659603</v>
      </c>
      <c r="AE21" s="660"/>
      <c r="AF21" s="660"/>
      <c r="AG21" s="660"/>
      <c r="AH21" s="660"/>
      <c r="AI21" s="660"/>
      <c r="AJ21" s="660"/>
      <c r="AK21" s="660"/>
      <c r="AL21" s="624">
        <v>28.2</v>
      </c>
      <c r="AM21" s="625"/>
      <c r="AN21" s="625"/>
      <c r="AO21" s="661"/>
      <c r="AP21" s="618" t="s">
        <v>289</v>
      </c>
      <c r="AQ21" s="698"/>
      <c r="AR21" s="698"/>
      <c r="AS21" s="698"/>
      <c r="AT21" s="698"/>
      <c r="AU21" s="698"/>
      <c r="AV21" s="698"/>
      <c r="AW21" s="698"/>
      <c r="AX21" s="698"/>
      <c r="AY21" s="698"/>
      <c r="AZ21" s="698"/>
      <c r="BA21" s="698"/>
      <c r="BB21" s="698"/>
      <c r="BC21" s="698"/>
      <c r="BD21" s="698"/>
      <c r="BE21" s="698"/>
      <c r="BF21" s="699"/>
      <c r="BG21" s="621">
        <v>36</v>
      </c>
      <c r="BH21" s="622"/>
      <c r="BI21" s="622"/>
      <c r="BJ21" s="622"/>
      <c r="BK21" s="622"/>
      <c r="BL21" s="622"/>
      <c r="BM21" s="622"/>
      <c r="BN21" s="623"/>
      <c r="BO21" s="659">
        <v>0</v>
      </c>
      <c r="BP21" s="659"/>
      <c r="BQ21" s="659"/>
      <c r="BR21" s="659"/>
      <c r="BS21" s="660" t="s">
        <v>132</v>
      </c>
      <c r="BT21" s="660"/>
      <c r="BU21" s="660"/>
      <c r="BV21" s="660"/>
      <c r="BW21" s="660"/>
      <c r="BX21" s="660"/>
      <c r="BY21" s="660"/>
      <c r="BZ21" s="660"/>
      <c r="CA21" s="660"/>
      <c r="CB21" s="700"/>
      <c r="CD21" s="602"/>
      <c r="CE21" s="603"/>
      <c r="CF21" s="603"/>
      <c r="CG21" s="603"/>
      <c r="CH21" s="603"/>
      <c r="CI21" s="603"/>
      <c r="CJ21" s="603"/>
      <c r="CK21" s="603"/>
      <c r="CL21" s="603"/>
      <c r="CM21" s="603"/>
      <c r="CN21" s="603"/>
      <c r="CO21" s="603"/>
      <c r="CP21" s="603"/>
      <c r="CQ21" s="604"/>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x14ac:dyDescent="0.15">
      <c r="B22" s="618" t="s">
        <v>290</v>
      </c>
      <c r="C22" s="619"/>
      <c r="D22" s="619"/>
      <c r="E22" s="619"/>
      <c r="F22" s="619"/>
      <c r="G22" s="619"/>
      <c r="H22" s="619"/>
      <c r="I22" s="619"/>
      <c r="J22" s="619"/>
      <c r="K22" s="619"/>
      <c r="L22" s="619"/>
      <c r="M22" s="619"/>
      <c r="N22" s="619"/>
      <c r="O22" s="619"/>
      <c r="P22" s="619"/>
      <c r="Q22" s="620"/>
      <c r="R22" s="621">
        <v>3659603</v>
      </c>
      <c r="S22" s="622"/>
      <c r="T22" s="622"/>
      <c r="U22" s="622"/>
      <c r="V22" s="622"/>
      <c r="W22" s="622"/>
      <c r="X22" s="622"/>
      <c r="Y22" s="623"/>
      <c r="Z22" s="659">
        <v>12.3</v>
      </c>
      <c r="AA22" s="659"/>
      <c r="AB22" s="659"/>
      <c r="AC22" s="659"/>
      <c r="AD22" s="660">
        <v>3659603</v>
      </c>
      <c r="AE22" s="660"/>
      <c r="AF22" s="660"/>
      <c r="AG22" s="660"/>
      <c r="AH22" s="660"/>
      <c r="AI22" s="660"/>
      <c r="AJ22" s="660"/>
      <c r="AK22" s="660"/>
      <c r="AL22" s="624">
        <v>28.2</v>
      </c>
      <c r="AM22" s="625"/>
      <c r="AN22" s="625"/>
      <c r="AO22" s="661"/>
      <c r="AP22" s="618" t="s">
        <v>291</v>
      </c>
      <c r="AQ22" s="698"/>
      <c r="AR22" s="698"/>
      <c r="AS22" s="698"/>
      <c r="AT22" s="698"/>
      <c r="AU22" s="698"/>
      <c r="AV22" s="698"/>
      <c r="AW22" s="698"/>
      <c r="AX22" s="698"/>
      <c r="AY22" s="698"/>
      <c r="AZ22" s="698"/>
      <c r="BA22" s="698"/>
      <c r="BB22" s="698"/>
      <c r="BC22" s="698"/>
      <c r="BD22" s="698"/>
      <c r="BE22" s="698"/>
      <c r="BF22" s="699"/>
      <c r="BG22" s="621" t="s">
        <v>132</v>
      </c>
      <c r="BH22" s="622"/>
      <c r="BI22" s="622"/>
      <c r="BJ22" s="622"/>
      <c r="BK22" s="622"/>
      <c r="BL22" s="622"/>
      <c r="BM22" s="622"/>
      <c r="BN22" s="623"/>
      <c r="BO22" s="659" t="s">
        <v>255</v>
      </c>
      <c r="BP22" s="659"/>
      <c r="BQ22" s="659"/>
      <c r="BR22" s="659"/>
      <c r="BS22" s="660" t="s">
        <v>132</v>
      </c>
      <c r="BT22" s="660"/>
      <c r="BU22" s="660"/>
      <c r="BV22" s="660"/>
      <c r="BW22" s="660"/>
      <c r="BX22" s="660"/>
      <c r="BY22" s="660"/>
      <c r="BZ22" s="660"/>
      <c r="CA22" s="660"/>
      <c r="CB22" s="700"/>
      <c r="CD22" s="673" t="s">
        <v>292</v>
      </c>
      <c r="CE22" s="674"/>
      <c r="CF22" s="674"/>
      <c r="CG22" s="674"/>
      <c r="CH22" s="674"/>
      <c r="CI22" s="674"/>
      <c r="CJ22" s="674"/>
      <c r="CK22" s="674"/>
      <c r="CL22" s="674"/>
      <c r="CM22" s="674"/>
      <c r="CN22" s="674"/>
      <c r="CO22" s="674"/>
      <c r="CP22" s="674"/>
      <c r="CQ22" s="674"/>
      <c r="CR22" s="674"/>
      <c r="CS22" s="674"/>
      <c r="CT22" s="674"/>
      <c r="CU22" s="674"/>
      <c r="CV22" s="674"/>
      <c r="CW22" s="674"/>
      <c r="CX22" s="674"/>
      <c r="CY22" s="674"/>
      <c r="CZ22" s="674"/>
      <c r="DA22" s="674"/>
      <c r="DB22" s="674"/>
      <c r="DC22" s="674"/>
      <c r="DD22" s="674"/>
      <c r="DE22" s="674"/>
      <c r="DF22" s="674"/>
      <c r="DG22" s="674"/>
      <c r="DH22" s="674"/>
      <c r="DI22" s="674"/>
      <c r="DJ22" s="674"/>
      <c r="DK22" s="674"/>
      <c r="DL22" s="674"/>
      <c r="DM22" s="674"/>
      <c r="DN22" s="674"/>
      <c r="DO22" s="674"/>
      <c r="DP22" s="674"/>
      <c r="DQ22" s="674"/>
      <c r="DR22" s="674"/>
      <c r="DS22" s="674"/>
      <c r="DT22" s="674"/>
      <c r="DU22" s="674"/>
      <c r="DV22" s="674"/>
      <c r="DW22" s="674"/>
      <c r="DX22" s="674"/>
      <c r="DY22" s="674"/>
      <c r="DZ22" s="674"/>
      <c r="EA22" s="674"/>
      <c r="EB22" s="674"/>
      <c r="EC22" s="675"/>
    </row>
    <row r="23" spans="2:133" ht="11.25" customHeight="1" x14ac:dyDescent="0.15">
      <c r="B23" s="618" t="s">
        <v>293</v>
      </c>
      <c r="C23" s="619"/>
      <c r="D23" s="619"/>
      <c r="E23" s="619"/>
      <c r="F23" s="619"/>
      <c r="G23" s="619"/>
      <c r="H23" s="619"/>
      <c r="I23" s="619"/>
      <c r="J23" s="619"/>
      <c r="K23" s="619"/>
      <c r="L23" s="619"/>
      <c r="M23" s="619"/>
      <c r="N23" s="619"/>
      <c r="O23" s="619"/>
      <c r="P23" s="619"/>
      <c r="Q23" s="620"/>
      <c r="R23" s="621">
        <v>300285</v>
      </c>
      <c r="S23" s="622"/>
      <c r="T23" s="622"/>
      <c r="U23" s="622"/>
      <c r="V23" s="622"/>
      <c r="W23" s="622"/>
      <c r="X23" s="622"/>
      <c r="Y23" s="623"/>
      <c r="Z23" s="659">
        <v>1</v>
      </c>
      <c r="AA23" s="659"/>
      <c r="AB23" s="659"/>
      <c r="AC23" s="659"/>
      <c r="AD23" s="660" t="s">
        <v>132</v>
      </c>
      <c r="AE23" s="660"/>
      <c r="AF23" s="660"/>
      <c r="AG23" s="660"/>
      <c r="AH23" s="660"/>
      <c r="AI23" s="660"/>
      <c r="AJ23" s="660"/>
      <c r="AK23" s="660"/>
      <c r="AL23" s="624" t="s">
        <v>132</v>
      </c>
      <c r="AM23" s="625"/>
      <c r="AN23" s="625"/>
      <c r="AO23" s="661"/>
      <c r="AP23" s="618" t="s">
        <v>294</v>
      </c>
      <c r="AQ23" s="698"/>
      <c r="AR23" s="698"/>
      <c r="AS23" s="698"/>
      <c r="AT23" s="698"/>
      <c r="AU23" s="698"/>
      <c r="AV23" s="698"/>
      <c r="AW23" s="698"/>
      <c r="AX23" s="698"/>
      <c r="AY23" s="698"/>
      <c r="AZ23" s="698"/>
      <c r="BA23" s="698"/>
      <c r="BB23" s="698"/>
      <c r="BC23" s="698"/>
      <c r="BD23" s="698"/>
      <c r="BE23" s="698"/>
      <c r="BF23" s="699"/>
      <c r="BG23" s="621" t="s">
        <v>183</v>
      </c>
      <c r="BH23" s="622"/>
      <c r="BI23" s="622"/>
      <c r="BJ23" s="622"/>
      <c r="BK23" s="622"/>
      <c r="BL23" s="622"/>
      <c r="BM23" s="622"/>
      <c r="BN23" s="623"/>
      <c r="BO23" s="659" t="s">
        <v>132</v>
      </c>
      <c r="BP23" s="659"/>
      <c r="BQ23" s="659"/>
      <c r="BR23" s="659"/>
      <c r="BS23" s="660" t="s">
        <v>132</v>
      </c>
      <c r="BT23" s="660"/>
      <c r="BU23" s="660"/>
      <c r="BV23" s="660"/>
      <c r="BW23" s="660"/>
      <c r="BX23" s="660"/>
      <c r="BY23" s="660"/>
      <c r="BZ23" s="660"/>
      <c r="CA23" s="660"/>
      <c r="CB23" s="700"/>
      <c r="CD23" s="673" t="s">
        <v>233</v>
      </c>
      <c r="CE23" s="674"/>
      <c r="CF23" s="674"/>
      <c r="CG23" s="674"/>
      <c r="CH23" s="674"/>
      <c r="CI23" s="674"/>
      <c r="CJ23" s="674"/>
      <c r="CK23" s="674"/>
      <c r="CL23" s="674"/>
      <c r="CM23" s="674"/>
      <c r="CN23" s="674"/>
      <c r="CO23" s="674"/>
      <c r="CP23" s="674"/>
      <c r="CQ23" s="675"/>
      <c r="CR23" s="673" t="s">
        <v>295</v>
      </c>
      <c r="CS23" s="674"/>
      <c r="CT23" s="674"/>
      <c r="CU23" s="674"/>
      <c r="CV23" s="674"/>
      <c r="CW23" s="674"/>
      <c r="CX23" s="674"/>
      <c r="CY23" s="675"/>
      <c r="CZ23" s="673" t="s">
        <v>296</v>
      </c>
      <c r="DA23" s="674"/>
      <c r="DB23" s="674"/>
      <c r="DC23" s="675"/>
      <c r="DD23" s="673" t="s">
        <v>297</v>
      </c>
      <c r="DE23" s="674"/>
      <c r="DF23" s="674"/>
      <c r="DG23" s="674"/>
      <c r="DH23" s="674"/>
      <c r="DI23" s="674"/>
      <c r="DJ23" s="674"/>
      <c r="DK23" s="675"/>
      <c r="DL23" s="711" t="s">
        <v>298</v>
      </c>
      <c r="DM23" s="712"/>
      <c r="DN23" s="712"/>
      <c r="DO23" s="712"/>
      <c r="DP23" s="712"/>
      <c r="DQ23" s="712"/>
      <c r="DR23" s="712"/>
      <c r="DS23" s="712"/>
      <c r="DT23" s="712"/>
      <c r="DU23" s="712"/>
      <c r="DV23" s="713"/>
      <c r="DW23" s="673" t="s">
        <v>299</v>
      </c>
      <c r="DX23" s="674"/>
      <c r="DY23" s="674"/>
      <c r="DZ23" s="674"/>
      <c r="EA23" s="674"/>
      <c r="EB23" s="674"/>
      <c r="EC23" s="675"/>
    </row>
    <row r="24" spans="2:133" ht="11.25" customHeight="1" x14ac:dyDescent="0.15">
      <c r="B24" s="618" t="s">
        <v>300</v>
      </c>
      <c r="C24" s="619"/>
      <c r="D24" s="619"/>
      <c r="E24" s="619"/>
      <c r="F24" s="619"/>
      <c r="G24" s="619"/>
      <c r="H24" s="619"/>
      <c r="I24" s="619"/>
      <c r="J24" s="619"/>
      <c r="K24" s="619"/>
      <c r="L24" s="619"/>
      <c r="M24" s="619"/>
      <c r="N24" s="619"/>
      <c r="O24" s="619"/>
      <c r="P24" s="619"/>
      <c r="Q24" s="620"/>
      <c r="R24" s="621" t="s">
        <v>132</v>
      </c>
      <c r="S24" s="622"/>
      <c r="T24" s="622"/>
      <c r="U24" s="622"/>
      <c r="V24" s="622"/>
      <c r="W24" s="622"/>
      <c r="X24" s="622"/>
      <c r="Y24" s="623"/>
      <c r="Z24" s="659" t="s">
        <v>132</v>
      </c>
      <c r="AA24" s="659"/>
      <c r="AB24" s="659"/>
      <c r="AC24" s="659"/>
      <c r="AD24" s="660" t="s">
        <v>132</v>
      </c>
      <c r="AE24" s="660"/>
      <c r="AF24" s="660"/>
      <c r="AG24" s="660"/>
      <c r="AH24" s="660"/>
      <c r="AI24" s="660"/>
      <c r="AJ24" s="660"/>
      <c r="AK24" s="660"/>
      <c r="AL24" s="624" t="s">
        <v>132</v>
      </c>
      <c r="AM24" s="625"/>
      <c r="AN24" s="625"/>
      <c r="AO24" s="661"/>
      <c r="AP24" s="618" t="s">
        <v>301</v>
      </c>
      <c r="AQ24" s="698"/>
      <c r="AR24" s="698"/>
      <c r="AS24" s="698"/>
      <c r="AT24" s="698"/>
      <c r="AU24" s="698"/>
      <c r="AV24" s="698"/>
      <c r="AW24" s="698"/>
      <c r="AX24" s="698"/>
      <c r="AY24" s="698"/>
      <c r="AZ24" s="698"/>
      <c r="BA24" s="698"/>
      <c r="BB24" s="698"/>
      <c r="BC24" s="698"/>
      <c r="BD24" s="698"/>
      <c r="BE24" s="698"/>
      <c r="BF24" s="699"/>
      <c r="BG24" s="621" t="s">
        <v>255</v>
      </c>
      <c r="BH24" s="622"/>
      <c r="BI24" s="622"/>
      <c r="BJ24" s="622"/>
      <c r="BK24" s="622"/>
      <c r="BL24" s="622"/>
      <c r="BM24" s="622"/>
      <c r="BN24" s="623"/>
      <c r="BO24" s="659" t="s">
        <v>255</v>
      </c>
      <c r="BP24" s="659"/>
      <c r="BQ24" s="659"/>
      <c r="BR24" s="659"/>
      <c r="BS24" s="660" t="s">
        <v>132</v>
      </c>
      <c r="BT24" s="660"/>
      <c r="BU24" s="660"/>
      <c r="BV24" s="660"/>
      <c r="BW24" s="660"/>
      <c r="BX24" s="660"/>
      <c r="BY24" s="660"/>
      <c r="BZ24" s="660"/>
      <c r="CA24" s="660"/>
      <c r="CB24" s="700"/>
      <c r="CD24" s="679" t="s">
        <v>302</v>
      </c>
      <c r="CE24" s="680"/>
      <c r="CF24" s="680"/>
      <c r="CG24" s="680"/>
      <c r="CH24" s="680"/>
      <c r="CI24" s="680"/>
      <c r="CJ24" s="680"/>
      <c r="CK24" s="680"/>
      <c r="CL24" s="680"/>
      <c r="CM24" s="680"/>
      <c r="CN24" s="680"/>
      <c r="CO24" s="680"/>
      <c r="CP24" s="680"/>
      <c r="CQ24" s="681"/>
      <c r="CR24" s="676">
        <v>11116338</v>
      </c>
      <c r="CS24" s="677"/>
      <c r="CT24" s="677"/>
      <c r="CU24" s="677"/>
      <c r="CV24" s="677"/>
      <c r="CW24" s="677"/>
      <c r="CX24" s="677"/>
      <c r="CY24" s="702"/>
      <c r="CZ24" s="703">
        <v>39.5</v>
      </c>
      <c r="DA24" s="685"/>
      <c r="DB24" s="685"/>
      <c r="DC24" s="705"/>
      <c r="DD24" s="701">
        <v>6003997</v>
      </c>
      <c r="DE24" s="677"/>
      <c r="DF24" s="677"/>
      <c r="DG24" s="677"/>
      <c r="DH24" s="677"/>
      <c r="DI24" s="677"/>
      <c r="DJ24" s="677"/>
      <c r="DK24" s="702"/>
      <c r="DL24" s="701">
        <v>5927981</v>
      </c>
      <c r="DM24" s="677"/>
      <c r="DN24" s="677"/>
      <c r="DO24" s="677"/>
      <c r="DP24" s="677"/>
      <c r="DQ24" s="677"/>
      <c r="DR24" s="677"/>
      <c r="DS24" s="677"/>
      <c r="DT24" s="677"/>
      <c r="DU24" s="677"/>
      <c r="DV24" s="702"/>
      <c r="DW24" s="703">
        <v>44.7</v>
      </c>
      <c r="DX24" s="685"/>
      <c r="DY24" s="685"/>
      <c r="DZ24" s="685"/>
      <c r="EA24" s="685"/>
      <c r="EB24" s="685"/>
      <c r="EC24" s="704"/>
    </row>
    <row r="25" spans="2:133" ht="11.25" customHeight="1" x14ac:dyDescent="0.15">
      <c r="B25" s="618" t="s">
        <v>303</v>
      </c>
      <c r="C25" s="619"/>
      <c r="D25" s="619"/>
      <c r="E25" s="619"/>
      <c r="F25" s="619"/>
      <c r="G25" s="619"/>
      <c r="H25" s="619"/>
      <c r="I25" s="619"/>
      <c r="J25" s="619"/>
      <c r="K25" s="619"/>
      <c r="L25" s="619"/>
      <c r="M25" s="619"/>
      <c r="N25" s="619"/>
      <c r="O25" s="619"/>
      <c r="P25" s="619"/>
      <c r="Q25" s="620"/>
      <c r="R25" s="621">
        <v>13230031</v>
      </c>
      <c r="S25" s="622"/>
      <c r="T25" s="622"/>
      <c r="U25" s="622"/>
      <c r="V25" s="622"/>
      <c r="W25" s="622"/>
      <c r="X25" s="622"/>
      <c r="Y25" s="623"/>
      <c r="Z25" s="659">
        <v>44.5</v>
      </c>
      <c r="AA25" s="659"/>
      <c r="AB25" s="659"/>
      <c r="AC25" s="659"/>
      <c r="AD25" s="660">
        <v>12929746</v>
      </c>
      <c r="AE25" s="660"/>
      <c r="AF25" s="660"/>
      <c r="AG25" s="660"/>
      <c r="AH25" s="660"/>
      <c r="AI25" s="660"/>
      <c r="AJ25" s="660"/>
      <c r="AK25" s="660"/>
      <c r="AL25" s="624">
        <v>99.5</v>
      </c>
      <c r="AM25" s="625"/>
      <c r="AN25" s="625"/>
      <c r="AO25" s="661"/>
      <c r="AP25" s="618" t="s">
        <v>304</v>
      </c>
      <c r="AQ25" s="698"/>
      <c r="AR25" s="698"/>
      <c r="AS25" s="698"/>
      <c r="AT25" s="698"/>
      <c r="AU25" s="698"/>
      <c r="AV25" s="698"/>
      <c r="AW25" s="698"/>
      <c r="AX25" s="698"/>
      <c r="AY25" s="698"/>
      <c r="AZ25" s="698"/>
      <c r="BA25" s="698"/>
      <c r="BB25" s="698"/>
      <c r="BC25" s="698"/>
      <c r="BD25" s="698"/>
      <c r="BE25" s="698"/>
      <c r="BF25" s="699"/>
      <c r="BG25" s="621" t="s">
        <v>255</v>
      </c>
      <c r="BH25" s="622"/>
      <c r="BI25" s="622"/>
      <c r="BJ25" s="622"/>
      <c r="BK25" s="622"/>
      <c r="BL25" s="622"/>
      <c r="BM25" s="622"/>
      <c r="BN25" s="623"/>
      <c r="BO25" s="659" t="s">
        <v>132</v>
      </c>
      <c r="BP25" s="659"/>
      <c r="BQ25" s="659"/>
      <c r="BR25" s="659"/>
      <c r="BS25" s="660" t="s">
        <v>132</v>
      </c>
      <c r="BT25" s="660"/>
      <c r="BU25" s="660"/>
      <c r="BV25" s="660"/>
      <c r="BW25" s="660"/>
      <c r="BX25" s="660"/>
      <c r="BY25" s="660"/>
      <c r="BZ25" s="660"/>
      <c r="CA25" s="660"/>
      <c r="CB25" s="700"/>
      <c r="CD25" s="618" t="s">
        <v>305</v>
      </c>
      <c r="CE25" s="619"/>
      <c r="CF25" s="619"/>
      <c r="CG25" s="619"/>
      <c r="CH25" s="619"/>
      <c r="CI25" s="619"/>
      <c r="CJ25" s="619"/>
      <c r="CK25" s="619"/>
      <c r="CL25" s="619"/>
      <c r="CM25" s="619"/>
      <c r="CN25" s="619"/>
      <c r="CO25" s="619"/>
      <c r="CP25" s="619"/>
      <c r="CQ25" s="620"/>
      <c r="CR25" s="621">
        <v>3232742</v>
      </c>
      <c r="CS25" s="634"/>
      <c r="CT25" s="634"/>
      <c r="CU25" s="634"/>
      <c r="CV25" s="634"/>
      <c r="CW25" s="634"/>
      <c r="CX25" s="634"/>
      <c r="CY25" s="635"/>
      <c r="CZ25" s="624">
        <v>11.5</v>
      </c>
      <c r="DA25" s="636"/>
      <c r="DB25" s="636"/>
      <c r="DC25" s="637"/>
      <c r="DD25" s="627">
        <v>2966428</v>
      </c>
      <c r="DE25" s="634"/>
      <c r="DF25" s="634"/>
      <c r="DG25" s="634"/>
      <c r="DH25" s="634"/>
      <c r="DI25" s="634"/>
      <c r="DJ25" s="634"/>
      <c r="DK25" s="635"/>
      <c r="DL25" s="627">
        <v>2890412</v>
      </c>
      <c r="DM25" s="634"/>
      <c r="DN25" s="634"/>
      <c r="DO25" s="634"/>
      <c r="DP25" s="634"/>
      <c r="DQ25" s="634"/>
      <c r="DR25" s="634"/>
      <c r="DS25" s="634"/>
      <c r="DT25" s="634"/>
      <c r="DU25" s="634"/>
      <c r="DV25" s="635"/>
      <c r="DW25" s="624">
        <v>21.8</v>
      </c>
      <c r="DX25" s="636"/>
      <c r="DY25" s="636"/>
      <c r="DZ25" s="636"/>
      <c r="EA25" s="636"/>
      <c r="EB25" s="636"/>
      <c r="EC25" s="648"/>
    </row>
    <row r="26" spans="2:133" ht="11.25" customHeight="1" x14ac:dyDescent="0.15">
      <c r="B26" s="618" t="s">
        <v>306</v>
      </c>
      <c r="C26" s="619"/>
      <c r="D26" s="619"/>
      <c r="E26" s="619"/>
      <c r="F26" s="619"/>
      <c r="G26" s="619"/>
      <c r="H26" s="619"/>
      <c r="I26" s="619"/>
      <c r="J26" s="619"/>
      <c r="K26" s="619"/>
      <c r="L26" s="619"/>
      <c r="M26" s="619"/>
      <c r="N26" s="619"/>
      <c r="O26" s="619"/>
      <c r="P26" s="619"/>
      <c r="Q26" s="620"/>
      <c r="R26" s="621">
        <v>9584</v>
      </c>
      <c r="S26" s="622"/>
      <c r="T26" s="622"/>
      <c r="U26" s="622"/>
      <c r="V26" s="622"/>
      <c r="W26" s="622"/>
      <c r="X26" s="622"/>
      <c r="Y26" s="623"/>
      <c r="Z26" s="659">
        <v>0</v>
      </c>
      <c r="AA26" s="659"/>
      <c r="AB26" s="659"/>
      <c r="AC26" s="659"/>
      <c r="AD26" s="660">
        <v>9584</v>
      </c>
      <c r="AE26" s="660"/>
      <c r="AF26" s="660"/>
      <c r="AG26" s="660"/>
      <c r="AH26" s="660"/>
      <c r="AI26" s="660"/>
      <c r="AJ26" s="660"/>
      <c r="AK26" s="660"/>
      <c r="AL26" s="624">
        <v>0.1</v>
      </c>
      <c r="AM26" s="625"/>
      <c r="AN26" s="625"/>
      <c r="AO26" s="661"/>
      <c r="AP26" s="618" t="s">
        <v>307</v>
      </c>
      <c r="AQ26" s="698"/>
      <c r="AR26" s="698"/>
      <c r="AS26" s="698"/>
      <c r="AT26" s="698"/>
      <c r="AU26" s="698"/>
      <c r="AV26" s="698"/>
      <c r="AW26" s="698"/>
      <c r="AX26" s="698"/>
      <c r="AY26" s="698"/>
      <c r="AZ26" s="698"/>
      <c r="BA26" s="698"/>
      <c r="BB26" s="698"/>
      <c r="BC26" s="698"/>
      <c r="BD26" s="698"/>
      <c r="BE26" s="698"/>
      <c r="BF26" s="699"/>
      <c r="BG26" s="621" t="s">
        <v>132</v>
      </c>
      <c r="BH26" s="622"/>
      <c r="BI26" s="622"/>
      <c r="BJ26" s="622"/>
      <c r="BK26" s="622"/>
      <c r="BL26" s="622"/>
      <c r="BM26" s="622"/>
      <c r="BN26" s="623"/>
      <c r="BO26" s="659" t="s">
        <v>255</v>
      </c>
      <c r="BP26" s="659"/>
      <c r="BQ26" s="659"/>
      <c r="BR26" s="659"/>
      <c r="BS26" s="660" t="s">
        <v>255</v>
      </c>
      <c r="BT26" s="660"/>
      <c r="BU26" s="660"/>
      <c r="BV26" s="660"/>
      <c r="BW26" s="660"/>
      <c r="BX26" s="660"/>
      <c r="BY26" s="660"/>
      <c r="BZ26" s="660"/>
      <c r="CA26" s="660"/>
      <c r="CB26" s="700"/>
      <c r="CD26" s="618" t="s">
        <v>308</v>
      </c>
      <c r="CE26" s="619"/>
      <c r="CF26" s="619"/>
      <c r="CG26" s="619"/>
      <c r="CH26" s="619"/>
      <c r="CI26" s="619"/>
      <c r="CJ26" s="619"/>
      <c r="CK26" s="619"/>
      <c r="CL26" s="619"/>
      <c r="CM26" s="619"/>
      <c r="CN26" s="619"/>
      <c r="CO26" s="619"/>
      <c r="CP26" s="619"/>
      <c r="CQ26" s="620"/>
      <c r="CR26" s="621">
        <v>2118581</v>
      </c>
      <c r="CS26" s="622"/>
      <c r="CT26" s="622"/>
      <c r="CU26" s="622"/>
      <c r="CV26" s="622"/>
      <c r="CW26" s="622"/>
      <c r="CX26" s="622"/>
      <c r="CY26" s="623"/>
      <c r="CZ26" s="624">
        <v>7.5</v>
      </c>
      <c r="DA26" s="636"/>
      <c r="DB26" s="636"/>
      <c r="DC26" s="637"/>
      <c r="DD26" s="627">
        <v>1933911</v>
      </c>
      <c r="DE26" s="622"/>
      <c r="DF26" s="622"/>
      <c r="DG26" s="622"/>
      <c r="DH26" s="622"/>
      <c r="DI26" s="622"/>
      <c r="DJ26" s="622"/>
      <c r="DK26" s="623"/>
      <c r="DL26" s="627" t="s">
        <v>255</v>
      </c>
      <c r="DM26" s="622"/>
      <c r="DN26" s="622"/>
      <c r="DO26" s="622"/>
      <c r="DP26" s="622"/>
      <c r="DQ26" s="622"/>
      <c r="DR26" s="622"/>
      <c r="DS26" s="622"/>
      <c r="DT26" s="622"/>
      <c r="DU26" s="622"/>
      <c r="DV26" s="623"/>
      <c r="DW26" s="624" t="s">
        <v>255</v>
      </c>
      <c r="DX26" s="636"/>
      <c r="DY26" s="636"/>
      <c r="DZ26" s="636"/>
      <c r="EA26" s="636"/>
      <c r="EB26" s="636"/>
      <c r="EC26" s="648"/>
    </row>
    <row r="27" spans="2:133" ht="11.25" customHeight="1" x14ac:dyDescent="0.15">
      <c r="B27" s="618" t="s">
        <v>309</v>
      </c>
      <c r="C27" s="619"/>
      <c r="D27" s="619"/>
      <c r="E27" s="619"/>
      <c r="F27" s="619"/>
      <c r="G27" s="619"/>
      <c r="H27" s="619"/>
      <c r="I27" s="619"/>
      <c r="J27" s="619"/>
      <c r="K27" s="619"/>
      <c r="L27" s="619"/>
      <c r="M27" s="619"/>
      <c r="N27" s="619"/>
      <c r="O27" s="619"/>
      <c r="P27" s="619"/>
      <c r="Q27" s="620"/>
      <c r="R27" s="621">
        <v>170111</v>
      </c>
      <c r="S27" s="622"/>
      <c r="T27" s="622"/>
      <c r="U27" s="622"/>
      <c r="V27" s="622"/>
      <c r="W27" s="622"/>
      <c r="X27" s="622"/>
      <c r="Y27" s="623"/>
      <c r="Z27" s="659">
        <v>0.6</v>
      </c>
      <c r="AA27" s="659"/>
      <c r="AB27" s="659"/>
      <c r="AC27" s="659"/>
      <c r="AD27" s="660">
        <v>11936</v>
      </c>
      <c r="AE27" s="660"/>
      <c r="AF27" s="660"/>
      <c r="AG27" s="660"/>
      <c r="AH27" s="660"/>
      <c r="AI27" s="660"/>
      <c r="AJ27" s="660"/>
      <c r="AK27" s="660"/>
      <c r="AL27" s="624">
        <v>0.1</v>
      </c>
      <c r="AM27" s="625"/>
      <c r="AN27" s="625"/>
      <c r="AO27" s="661"/>
      <c r="AP27" s="618" t="s">
        <v>310</v>
      </c>
      <c r="AQ27" s="619"/>
      <c r="AR27" s="619"/>
      <c r="AS27" s="619"/>
      <c r="AT27" s="619"/>
      <c r="AU27" s="619"/>
      <c r="AV27" s="619"/>
      <c r="AW27" s="619"/>
      <c r="AX27" s="619"/>
      <c r="AY27" s="619"/>
      <c r="AZ27" s="619"/>
      <c r="BA27" s="619"/>
      <c r="BB27" s="619"/>
      <c r="BC27" s="619"/>
      <c r="BD27" s="619"/>
      <c r="BE27" s="619"/>
      <c r="BF27" s="620"/>
      <c r="BG27" s="621">
        <v>7351074</v>
      </c>
      <c r="BH27" s="622"/>
      <c r="BI27" s="622"/>
      <c r="BJ27" s="622"/>
      <c r="BK27" s="622"/>
      <c r="BL27" s="622"/>
      <c r="BM27" s="622"/>
      <c r="BN27" s="623"/>
      <c r="BO27" s="659">
        <v>100</v>
      </c>
      <c r="BP27" s="659"/>
      <c r="BQ27" s="659"/>
      <c r="BR27" s="659"/>
      <c r="BS27" s="660">
        <v>136248</v>
      </c>
      <c r="BT27" s="660"/>
      <c r="BU27" s="660"/>
      <c r="BV27" s="660"/>
      <c r="BW27" s="660"/>
      <c r="BX27" s="660"/>
      <c r="BY27" s="660"/>
      <c r="BZ27" s="660"/>
      <c r="CA27" s="660"/>
      <c r="CB27" s="700"/>
      <c r="CD27" s="618" t="s">
        <v>311</v>
      </c>
      <c r="CE27" s="619"/>
      <c r="CF27" s="619"/>
      <c r="CG27" s="619"/>
      <c r="CH27" s="619"/>
      <c r="CI27" s="619"/>
      <c r="CJ27" s="619"/>
      <c r="CK27" s="619"/>
      <c r="CL27" s="619"/>
      <c r="CM27" s="619"/>
      <c r="CN27" s="619"/>
      <c r="CO27" s="619"/>
      <c r="CP27" s="619"/>
      <c r="CQ27" s="620"/>
      <c r="CR27" s="621">
        <v>6444644</v>
      </c>
      <c r="CS27" s="634"/>
      <c r="CT27" s="634"/>
      <c r="CU27" s="634"/>
      <c r="CV27" s="634"/>
      <c r="CW27" s="634"/>
      <c r="CX27" s="634"/>
      <c r="CY27" s="635"/>
      <c r="CZ27" s="624">
        <v>22.9</v>
      </c>
      <c r="DA27" s="636"/>
      <c r="DB27" s="636"/>
      <c r="DC27" s="637"/>
      <c r="DD27" s="627">
        <v>1614438</v>
      </c>
      <c r="DE27" s="634"/>
      <c r="DF27" s="634"/>
      <c r="DG27" s="634"/>
      <c r="DH27" s="634"/>
      <c r="DI27" s="634"/>
      <c r="DJ27" s="634"/>
      <c r="DK27" s="635"/>
      <c r="DL27" s="627">
        <v>1614438</v>
      </c>
      <c r="DM27" s="634"/>
      <c r="DN27" s="634"/>
      <c r="DO27" s="634"/>
      <c r="DP27" s="634"/>
      <c r="DQ27" s="634"/>
      <c r="DR27" s="634"/>
      <c r="DS27" s="634"/>
      <c r="DT27" s="634"/>
      <c r="DU27" s="634"/>
      <c r="DV27" s="635"/>
      <c r="DW27" s="624">
        <v>12.2</v>
      </c>
      <c r="DX27" s="636"/>
      <c r="DY27" s="636"/>
      <c r="DZ27" s="636"/>
      <c r="EA27" s="636"/>
      <c r="EB27" s="636"/>
      <c r="EC27" s="648"/>
    </row>
    <row r="28" spans="2:133" ht="11.25" customHeight="1" x14ac:dyDescent="0.15">
      <c r="B28" s="618" t="s">
        <v>312</v>
      </c>
      <c r="C28" s="619"/>
      <c r="D28" s="619"/>
      <c r="E28" s="619"/>
      <c r="F28" s="619"/>
      <c r="G28" s="619"/>
      <c r="H28" s="619"/>
      <c r="I28" s="619"/>
      <c r="J28" s="619"/>
      <c r="K28" s="619"/>
      <c r="L28" s="619"/>
      <c r="M28" s="619"/>
      <c r="N28" s="619"/>
      <c r="O28" s="619"/>
      <c r="P28" s="619"/>
      <c r="Q28" s="620"/>
      <c r="R28" s="621">
        <v>152103</v>
      </c>
      <c r="S28" s="622"/>
      <c r="T28" s="622"/>
      <c r="U28" s="622"/>
      <c r="V28" s="622"/>
      <c r="W28" s="622"/>
      <c r="X28" s="622"/>
      <c r="Y28" s="623"/>
      <c r="Z28" s="659">
        <v>0.5</v>
      </c>
      <c r="AA28" s="659"/>
      <c r="AB28" s="659"/>
      <c r="AC28" s="659"/>
      <c r="AD28" s="660">
        <v>16017</v>
      </c>
      <c r="AE28" s="660"/>
      <c r="AF28" s="660"/>
      <c r="AG28" s="660"/>
      <c r="AH28" s="660"/>
      <c r="AI28" s="660"/>
      <c r="AJ28" s="660"/>
      <c r="AK28" s="660"/>
      <c r="AL28" s="624">
        <v>0.1</v>
      </c>
      <c r="AM28" s="625"/>
      <c r="AN28" s="625"/>
      <c r="AO28" s="661"/>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59"/>
      <c r="BP28" s="659"/>
      <c r="BQ28" s="659"/>
      <c r="BR28" s="659"/>
      <c r="BS28" s="627"/>
      <c r="BT28" s="622"/>
      <c r="BU28" s="622"/>
      <c r="BV28" s="622"/>
      <c r="BW28" s="622"/>
      <c r="BX28" s="622"/>
      <c r="BY28" s="622"/>
      <c r="BZ28" s="622"/>
      <c r="CA28" s="622"/>
      <c r="CB28" s="658"/>
      <c r="CD28" s="618" t="s">
        <v>313</v>
      </c>
      <c r="CE28" s="619"/>
      <c r="CF28" s="619"/>
      <c r="CG28" s="619"/>
      <c r="CH28" s="619"/>
      <c r="CI28" s="619"/>
      <c r="CJ28" s="619"/>
      <c r="CK28" s="619"/>
      <c r="CL28" s="619"/>
      <c r="CM28" s="619"/>
      <c r="CN28" s="619"/>
      <c r="CO28" s="619"/>
      <c r="CP28" s="619"/>
      <c r="CQ28" s="620"/>
      <c r="CR28" s="621">
        <v>1438952</v>
      </c>
      <c r="CS28" s="622"/>
      <c r="CT28" s="622"/>
      <c r="CU28" s="622"/>
      <c r="CV28" s="622"/>
      <c r="CW28" s="622"/>
      <c r="CX28" s="622"/>
      <c r="CY28" s="623"/>
      <c r="CZ28" s="624">
        <v>5.0999999999999996</v>
      </c>
      <c r="DA28" s="636"/>
      <c r="DB28" s="636"/>
      <c r="DC28" s="637"/>
      <c r="DD28" s="627">
        <v>1423131</v>
      </c>
      <c r="DE28" s="622"/>
      <c r="DF28" s="622"/>
      <c r="DG28" s="622"/>
      <c r="DH28" s="622"/>
      <c r="DI28" s="622"/>
      <c r="DJ28" s="622"/>
      <c r="DK28" s="623"/>
      <c r="DL28" s="627">
        <v>1423131</v>
      </c>
      <c r="DM28" s="622"/>
      <c r="DN28" s="622"/>
      <c r="DO28" s="622"/>
      <c r="DP28" s="622"/>
      <c r="DQ28" s="622"/>
      <c r="DR28" s="622"/>
      <c r="DS28" s="622"/>
      <c r="DT28" s="622"/>
      <c r="DU28" s="622"/>
      <c r="DV28" s="623"/>
      <c r="DW28" s="624">
        <v>10.7</v>
      </c>
      <c r="DX28" s="636"/>
      <c r="DY28" s="636"/>
      <c r="DZ28" s="636"/>
      <c r="EA28" s="636"/>
      <c r="EB28" s="636"/>
      <c r="EC28" s="648"/>
    </row>
    <row r="29" spans="2:133" ht="11.25" customHeight="1" x14ac:dyDescent="0.15">
      <c r="B29" s="618" t="s">
        <v>314</v>
      </c>
      <c r="C29" s="619"/>
      <c r="D29" s="619"/>
      <c r="E29" s="619"/>
      <c r="F29" s="619"/>
      <c r="G29" s="619"/>
      <c r="H29" s="619"/>
      <c r="I29" s="619"/>
      <c r="J29" s="619"/>
      <c r="K29" s="619"/>
      <c r="L29" s="619"/>
      <c r="M29" s="619"/>
      <c r="N29" s="619"/>
      <c r="O29" s="619"/>
      <c r="P29" s="619"/>
      <c r="Q29" s="620"/>
      <c r="R29" s="621">
        <v>206227</v>
      </c>
      <c r="S29" s="622"/>
      <c r="T29" s="622"/>
      <c r="U29" s="622"/>
      <c r="V29" s="622"/>
      <c r="W29" s="622"/>
      <c r="X29" s="622"/>
      <c r="Y29" s="623"/>
      <c r="Z29" s="659">
        <v>0.7</v>
      </c>
      <c r="AA29" s="659"/>
      <c r="AB29" s="659"/>
      <c r="AC29" s="659"/>
      <c r="AD29" s="660">
        <v>764</v>
      </c>
      <c r="AE29" s="660"/>
      <c r="AF29" s="660"/>
      <c r="AG29" s="660"/>
      <c r="AH29" s="660"/>
      <c r="AI29" s="660"/>
      <c r="AJ29" s="660"/>
      <c r="AK29" s="660"/>
      <c r="AL29" s="624">
        <v>0</v>
      </c>
      <c r="AM29" s="625"/>
      <c r="AN29" s="625"/>
      <c r="AO29" s="661"/>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59"/>
      <c r="BP29" s="659"/>
      <c r="BQ29" s="659"/>
      <c r="BR29" s="659"/>
      <c r="BS29" s="660"/>
      <c r="BT29" s="660"/>
      <c r="BU29" s="660"/>
      <c r="BV29" s="660"/>
      <c r="BW29" s="660"/>
      <c r="BX29" s="660"/>
      <c r="BY29" s="660"/>
      <c r="BZ29" s="660"/>
      <c r="CA29" s="660"/>
      <c r="CB29" s="700"/>
      <c r="CD29" s="640" t="s">
        <v>315</v>
      </c>
      <c r="CE29" s="641"/>
      <c r="CF29" s="618" t="s">
        <v>72</v>
      </c>
      <c r="CG29" s="619"/>
      <c r="CH29" s="619"/>
      <c r="CI29" s="619"/>
      <c r="CJ29" s="619"/>
      <c r="CK29" s="619"/>
      <c r="CL29" s="619"/>
      <c r="CM29" s="619"/>
      <c r="CN29" s="619"/>
      <c r="CO29" s="619"/>
      <c r="CP29" s="619"/>
      <c r="CQ29" s="620"/>
      <c r="CR29" s="621">
        <v>1438952</v>
      </c>
      <c r="CS29" s="634"/>
      <c r="CT29" s="634"/>
      <c r="CU29" s="634"/>
      <c r="CV29" s="634"/>
      <c r="CW29" s="634"/>
      <c r="CX29" s="634"/>
      <c r="CY29" s="635"/>
      <c r="CZ29" s="624">
        <v>5.0999999999999996</v>
      </c>
      <c r="DA29" s="636"/>
      <c r="DB29" s="636"/>
      <c r="DC29" s="637"/>
      <c r="DD29" s="627">
        <v>1423131</v>
      </c>
      <c r="DE29" s="634"/>
      <c r="DF29" s="634"/>
      <c r="DG29" s="634"/>
      <c r="DH29" s="634"/>
      <c r="DI29" s="634"/>
      <c r="DJ29" s="634"/>
      <c r="DK29" s="635"/>
      <c r="DL29" s="627">
        <v>1423131</v>
      </c>
      <c r="DM29" s="634"/>
      <c r="DN29" s="634"/>
      <c r="DO29" s="634"/>
      <c r="DP29" s="634"/>
      <c r="DQ29" s="634"/>
      <c r="DR29" s="634"/>
      <c r="DS29" s="634"/>
      <c r="DT29" s="634"/>
      <c r="DU29" s="634"/>
      <c r="DV29" s="635"/>
      <c r="DW29" s="624">
        <v>10.7</v>
      </c>
      <c r="DX29" s="636"/>
      <c r="DY29" s="636"/>
      <c r="DZ29" s="636"/>
      <c r="EA29" s="636"/>
      <c r="EB29" s="636"/>
      <c r="EC29" s="648"/>
    </row>
    <row r="30" spans="2:133" ht="11.25" customHeight="1" x14ac:dyDescent="0.15">
      <c r="B30" s="618" t="s">
        <v>316</v>
      </c>
      <c r="C30" s="619"/>
      <c r="D30" s="619"/>
      <c r="E30" s="619"/>
      <c r="F30" s="619"/>
      <c r="G30" s="619"/>
      <c r="H30" s="619"/>
      <c r="I30" s="619"/>
      <c r="J30" s="619"/>
      <c r="K30" s="619"/>
      <c r="L30" s="619"/>
      <c r="M30" s="619"/>
      <c r="N30" s="619"/>
      <c r="O30" s="619"/>
      <c r="P30" s="619"/>
      <c r="Q30" s="620"/>
      <c r="R30" s="621">
        <v>6303998</v>
      </c>
      <c r="S30" s="622"/>
      <c r="T30" s="622"/>
      <c r="U30" s="622"/>
      <c r="V30" s="622"/>
      <c r="W30" s="622"/>
      <c r="X30" s="622"/>
      <c r="Y30" s="623"/>
      <c r="Z30" s="659">
        <v>21.2</v>
      </c>
      <c r="AA30" s="659"/>
      <c r="AB30" s="659"/>
      <c r="AC30" s="659"/>
      <c r="AD30" s="660" t="s">
        <v>132</v>
      </c>
      <c r="AE30" s="660"/>
      <c r="AF30" s="660"/>
      <c r="AG30" s="660"/>
      <c r="AH30" s="660"/>
      <c r="AI30" s="660"/>
      <c r="AJ30" s="660"/>
      <c r="AK30" s="660"/>
      <c r="AL30" s="624" t="s">
        <v>132</v>
      </c>
      <c r="AM30" s="625"/>
      <c r="AN30" s="625"/>
      <c r="AO30" s="661"/>
      <c r="AP30" s="673" t="s">
        <v>233</v>
      </c>
      <c r="AQ30" s="674"/>
      <c r="AR30" s="674"/>
      <c r="AS30" s="674"/>
      <c r="AT30" s="674"/>
      <c r="AU30" s="674"/>
      <c r="AV30" s="674"/>
      <c r="AW30" s="674"/>
      <c r="AX30" s="674"/>
      <c r="AY30" s="674"/>
      <c r="AZ30" s="674"/>
      <c r="BA30" s="674"/>
      <c r="BB30" s="674"/>
      <c r="BC30" s="674"/>
      <c r="BD30" s="674"/>
      <c r="BE30" s="674"/>
      <c r="BF30" s="675"/>
      <c r="BG30" s="673" t="s">
        <v>317</v>
      </c>
      <c r="BH30" s="696"/>
      <c r="BI30" s="696"/>
      <c r="BJ30" s="696"/>
      <c r="BK30" s="696"/>
      <c r="BL30" s="696"/>
      <c r="BM30" s="696"/>
      <c r="BN30" s="696"/>
      <c r="BO30" s="696"/>
      <c r="BP30" s="696"/>
      <c r="BQ30" s="697"/>
      <c r="BR30" s="673" t="s">
        <v>318</v>
      </c>
      <c r="BS30" s="696"/>
      <c r="BT30" s="696"/>
      <c r="BU30" s="696"/>
      <c r="BV30" s="696"/>
      <c r="BW30" s="696"/>
      <c r="BX30" s="696"/>
      <c r="BY30" s="696"/>
      <c r="BZ30" s="696"/>
      <c r="CA30" s="696"/>
      <c r="CB30" s="697"/>
      <c r="CD30" s="642"/>
      <c r="CE30" s="643"/>
      <c r="CF30" s="618" t="s">
        <v>319</v>
      </c>
      <c r="CG30" s="619"/>
      <c r="CH30" s="619"/>
      <c r="CI30" s="619"/>
      <c r="CJ30" s="619"/>
      <c r="CK30" s="619"/>
      <c r="CL30" s="619"/>
      <c r="CM30" s="619"/>
      <c r="CN30" s="619"/>
      <c r="CO30" s="619"/>
      <c r="CP30" s="619"/>
      <c r="CQ30" s="620"/>
      <c r="CR30" s="621">
        <v>1400337</v>
      </c>
      <c r="CS30" s="622"/>
      <c r="CT30" s="622"/>
      <c r="CU30" s="622"/>
      <c r="CV30" s="622"/>
      <c r="CW30" s="622"/>
      <c r="CX30" s="622"/>
      <c r="CY30" s="623"/>
      <c r="CZ30" s="624">
        <v>5</v>
      </c>
      <c r="DA30" s="636"/>
      <c r="DB30" s="636"/>
      <c r="DC30" s="637"/>
      <c r="DD30" s="627">
        <v>1386123</v>
      </c>
      <c r="DE30" s="622"/>
      <c r="DF30" s="622"/>
      <c r="DG30" s="622"/>
      <c r="DH30" s="622"/>
      <c r="DI30" s="622"/>
      <c r="DJ30" s="622"/>
      <c r="DK30" s="623"/>
      <c r="DL30" s="627">
        <v>1386123</v>
      </c>
      <c r="DM30" s="622"/>
      <c r="DN30" s="622"/>
      <c r="DO30" s="622"/>
      <c r="DP30" s="622"/>
      <c r="DQ30" s="622"/>
      <c r="DR30" s="622"/>
      <c r="DS30" s="622"/>
      <c r="DT30" s="622"/>
      <c r="DU30" s="622"/>
      <c r="DV30" s="623"/>
      <c r="DW30" s="624">
        <v>10.4</v>
      </c>
      <c r="DX30" s="636"/>
      <c r="DY30" s="636"/>
      <c r="DZ30" s="636"/>
      <c r="EA30" s="636"/>
      <c r="EB30" s="636"/>
      <c r="EC30" s="648"/>
    </row>
    <row r="31" spans="2:133" ht="11.25" customHeight="1" x14ac:dyDescent="0.15">
      <c r="B31" s="688" t="s">
        <v>320</v>
      </c>
      <c r="C31" s="689"/>
      <c r="D31" s="689"/>
      <c r="E31" s="689"/>
      <c r="F31" s="689"/>
      <c r="G31" s="689"/>
      <c r="H31" s="689"/>
      <c r="I31" s="689"/>
      <c r="J31" s="689"/>
      <c r="K31" s="689"/>
      <c r="L31" s="689"/>
      <c r="M31" s="689"/>
      <c r="N31" s="689"/>
      <c r="O31" s="689"/>
      <c r="P31" s="689"/>
      <c r="Q31" s="690"/>
      <c r="R31" s="621">
        <v>608</v>
      </c>
      <c r="S31" s="622"/>
      <c r="T31" s="622"/>
      <c r="U31" s="622"/>
      <c r="V31" s="622"/>
      <c r="W31" s="622"/>
      <c r="X31" s="622"/>
      <c r="Y31" s="623"/>
      <c r="Z31" s="659">
        <v>0</v>
      </c>
      <c r="AA31" s="659"/>
      <c r="AB31" s="659"/>
      <c r="AC31" s="659"/>
      <c r="AD31" s="660">
        <v>608</v>
      </c>
      <c r="AE31" s="660"/>
      <c r="AF31" s="660"/>
      <c r="AG31" s="660"/>
      <c r="AH31" s="660"/>
      <c r="AI31" s="660"/>
      <c r="AJ31" s="660"/>
      <c r="AK31" s="660"/>
      <c r="AL31" s="624">
        <v>0</v>
      </c>
      <c r="AM31" s="625"/>
      <c r="AN31" s="625"/>
      <c r="AO31" s="661"/>
      <c r="AP31" s="691" t="s">
        <v>321</v>
      </c>
      <c r="AQ31" s="692"/>
      <c r="AR31" s="692"/>
      <c r="AS31" s="692"/>
      <c r="AT31" s="693" t="s">
        <v>322</v>
      </c>
      <c r="AU31" s="218"/>
      <c r="AV31" s="218"/>
      <c r="AW31" s="218"/>
      <c r="AX31" s="679" t="s">
        <v>197</v>
      </c>
      <c r="AY31" s="680"/>
      <c r="AZ31" s="680"/>
      <c r="BA31" s="680"/>
      <c r="BB31" s="680"/>
      <c r="BC31" s="680"/>
      <c r="BD31" s="680"/>
      <c r="BE31" s="680"/>
      <c r="BF31" s="681"/>
      <c r="BG31" s="683">
        <v>99.4</v>
      </c>
      <c r="BH31" s="684"/>
      <c r="BI31" s="684"/>
      <c r="BJ31" s="684"/>
      <c r="BK31" s="684"/>
      <c r="BL31" s="684"/>
      <c r="BM31" s="685">
        <v>98.1</v>
      </c>
      <c r="BN31" s="684"/>
      <c r="BO31" s="684"/>
      <c r="BP31" s="684"/>
      <c r="BQ31" s="686"/>
      <c r="BR31" s="683">
        <v>99.6</v>
      </c>
      <c r="BS31" s="684"/>
      <c r="BT31" s="684"/>
      <c r="BU31" s="684"/>
      <c r="BV31" s="684"/>
      <c r="BW31" s="684"/>
      <c r="BX31" s="685">
        <v>98.3</v>
      </c>
      <c r="BY31" s="684"/>
      <c r="BZ31" s="684"/>
      <c r="CA31" s="684"/>
      <c r="CB31" s="686"/>
      <c r="CD31" s="642"/>
      <c r="CE31" s="643"/>
      <c r="CF31" s="618" t="s">
        <v>323</v>
      </c>
      <c r="CG31" s="619"/>
      <c r="CH31" s="619"/>
      <c r="CI31" s="619"/>
      <c r="CJ31" s="619"/>
      <c r="CK31" s="619"/>
      <c r="CL31" s="619"/>
      <c r="CM31" s="619"/>
      <c r="CN31" s="619"/>
      <c r="CO31" s="619"/>
      <c r="CP31" s="619"/>
      <c r="CQ31" s="620"/>
      <c r="CR31" s="621">
        <v>38615</v>
      </c>
      <c r="CS31" s="634"/>
      <c r="CT31" s="634"/>
      <c r="CU31" s="634"/>
      <c r="CV31" s="634"/>
      <c r="CW31" s="634"/>
      <c r="CX31" s="634"/>
      <c r="CY31" s="635"/>
      <c r="CZ31" s="624">
        <v>0.1</v>
      </c>
      <c r="DA31" s="636"/>
      <c r="DB31" s="636"/>
      <c r="DC31" s="637"/>
      <c r="DD31" s="627">
        <v>37008</v>
      </c>
      <c r="DE31" s="634"/>
      <c r="DF31" s="634"/>
      <c r="DG31" s="634"/>
      <c r="DH31" s="634"/>
      <c r="DI31" s="634"/>
      <c r="DJ31" s="634"/>
      <c r="DK31" s="635"/>
      <c r="DL31" s="627">
        <v>37008</v>
      </c>
      <c r="DM31" s="634"/>
      <c r="DN31" s="634"/>
      <c r="DO31" s="634"/>
      <c r="DP31" s="634"/>
      <c r="DQ31" s="634"/>
      <c r="DR31" s="634"/>
      <c r="DS31" s="634"/>
      <c r="DT31" s="634"/>
      <c r="DU31" s="634"/>
      <c r="DV31" s="635"/>
      <c r="DW31" s="624">
        <v>0.3</v>
      </c>
      <c r="DX31" s="636"/>
      <c r="DY31" s="636"/>
      <c r="DZ31" s="636"/>
      <c r="EA31" s="636"/>
      <c r="EB31" s="636"/>
      <c r="EC31" s="648"/>
    </row>
    <row r="32" spans="2:133" ht="11.25" customHeight="1" x14ac:dyDescent="0.15">
      <c r="B32" s="618" t="s">
        <v>324</v>
      </c>
      <c r="C32" s="619"/>
      <c r="D32" s="619"/>
      <c r="E32" s="619"/>
      <c r="F32" s="619"/>
      <c r="G32" s="619"/>
      <c r="H32" s="619"/>
      <c r="I32" s="619"/>
      <c r="J32" s="619"/>
      <c r="K32" s="619"/>
      <c r="L32" s="619"/>
      <c r="M32" s="619"/>
      <c r="N32" s="619"/>
      <c r="O32" s="619"/>
      <c r="P32" s="619"/>
      <c r="Q32" s="620"/>
      <c r="R32" s="621">
        <v>1915901</v>
      </c>
      <c r="S32" s="622"/>
      <c r="T32" s="622"/>
      <c r="U32" s="622"/>
      <c r="V32" s="622"/>
      <c r="W32" s="622"/>
      <c r="X32" s="622"/>
      <c r="Y32" s="623"/>
      <c r="Z32" s="659">
        <v>6.4</v>
      </c>
      <c r="AA32" s="659"/>
      <c r="AB32" s="659"/>
      <c r="AC32" s="659"/>
      <c r="AD32" s="660" t="s">
        <v>132</v>
      </c>
      <c r="AE32" s="660"/>
      <c r="AF32" s="660"/>
      <c r="AG32" s="660"/>
      <c r="AH32" s="660"/>
      <c r="AI32" s="660"/>
      <c r="AJ32" s="660"/>
      <c r="AK32" s="660"/>
      <c r="AL32" s="624" t="s">
        <v>183</v>
      </c>
      <c r="AM32" s="625"/>
      <c r="AN32" s="625"/>
      <c r="AO32" s="661"/>
      <c r="AP32" s="662"/>
      <c r="AQ32" s="663"/>
      <c r="AR32" s="663"/>
      <c r="AS32" s="663"/>
      <c r="AT32" s="694"/>
      <c r="AU32" s="214" t="s">
        <v>325</v>
      </c>
      <c r="AX32" s="618" t="s">
        <v>326</v>
      </c>
      <c r="AY32" s="619"/>
      <c r="AZ32" s="619"/>
      <c r="BA32" s="619"/>
      <c r="BB32" s="619"/>
      <c r="BC32" s="619"/>
      <c r="BD32" s="619"/>
      <c r="BE32" s="619"/>
      <c r="BF32" s="620"/>
      <c r="BG32" s="687">
        <v>99.1</v>
      </c>
      <c r="BH32" s="634"/>
      <c r="BI32" s="634"/>
      <c r="BJ32" s="634"/>
      <c r="BK32" s="634"/>
      <c r="BL32" s="634"/>
      <c r="BM32" s="625">
        <v>97.5</v>
      </c>
      <c r="BN32" s="634"/>
      <c r="BO32" s="634"/>
      <c r="BP32" s="634"/>
      <c r="BQ32" s="657"/>
      <c r="BR32" s="687">
        <v>99.4</v>
      </c>
      <c r="BS32" s="634"/>
      <c r="BT32" s="634"/>
      <c r="BU32" s="634"/>
      <c r="BV32" s="634"/>
      <c r="BW32" s="634"/>
      <c r="BX32" s="625">
        <v>97.8</v>
      </c>
      <c r="BY32" s="634"/>
      <c r="BZ32" s="634"/>
      <c r="CA32" s="634"/>
      <c r="CB32" s="657"/>
      <c r="CD32" s="644"/>
      <c r="CE32" s="645"/>
      <c r="CF32" s="618" t="s">
        <v>327</v>
      </c>
      <c r="CG32" s="619"/>
      <c r="CH32" s="619"/>
      <c r="CI32" s="619"/>
      <c r="CJ32" s="619"/>
      <c r="CK32" s="619"/>
      <c r="CL32" s="619"/>
      <c r="CM32" s="619"/>
      <c r="CN32" s="619"/>
      <c r="CO32" s="619"/>
      <c r="CP32" s="619"/>
      <c r="CQ32" s="620"/>
      <c r="CR32" s="621" t="s">
        <v>132</v>
      </c>
      <c r="CS32" s="622"/>
      <c r="CT32" s="622"/>
      <c r="CU32" s="622"/>
      <c r="CV32" s="622"/>
      <c r="CW32" s="622"/>
      <c r="CX32" s="622"/>
      <c r="CY32" s="623"/>
      <c r="CZ32" s="624" t="s">
        <v>132</v>
      </c>
      <c r="DA32" s="636"/>
      <c r="DB32" s="636"/>
      <c r="DC32" s="637"/>
      <c r="DD32" s="627" t="s">
        <v>132</v>
      </c>
      <c r="DE32" s="622"/>
      <c r="DF32" s="622"/>
      <c r="DG32" s="622"/>
      <c r="DH32" s="622"/>
      <c r="DI32" s="622"/>
      <c r="DJ32" s="622"/>
      <c r="DK32" s="623"/>
      <c r="DL32" s="627" t="s">
        <v>132</v>
      </c>
      <c r="DM32" s="622"/>
      <c r="DN32" s="622"/>
      <c r="DO32" s="622"/>
      <c r="DP32" s="622"/>
      <c r="DQ32" s="622"/>
      <c r="DR32" s="622"/>
      <c r="DS32" s="622"/>
      <c r="DT32" s="622"/>
      <c r="DU32" s="622"/>
      <c r="DV32" s="623"/>
      <c r="DW32" s="624" t="s">
        <v>132</v>
      </c>
      <c r="DX32" s="636"/>
      <c r="DY32" s="636"/>
      <c r="DZ32" s="636"/>
      <c r="EA32" s="636"/>
      <c r="EB32" s="636"/>
      <c r="EC32" s="648"/>
    </row>
    <row r="33" spans="2:133" ht="11.25" customHeight="1" x14ac:dyDescent="0.15">
      <c r="B33" s="618" t="s">
        <v>328</v>
      </c>
      <c r="C33" s="619"/>
      <c r="D33" s="619"/>
      <c r="E33" s="619"/>
      <c r="F33" s="619"/>
      <c r="G33" s="619"/>
      <c r="H33" s="619"/>
      <c r="I33" s="619"/>
      <c r="J33" s="619"/>
      <c r="K33" s="619"/>
      <c r="L33" s="619"/>
      <c r="M33" s="619"/>
      <c r="N33" s="619"/>
      <c r="O33" s="619"/>
      <c r="P33" s="619"/>
      <c r="Q33" s="620"/>
      <c r="R33" s="621">
        <v>48144</v>
      </c>
      <c r="S33" s="622"/>
      <c r="T33" s="622"/>
      <c r="U33" s="622"/>
      <c r="V33" s="622"/>
      <c r="W33" s="622"/>
      <c r="X33" s="622"/>
      <c r="Y33" s="623"/>
      <c r="Z33" s="659">
        <v>0.2</v>
      </c>
      <c r="AA33" s="659"/>
      <c r="AB33" s="659"/>
      <c r="AC33" s="659"/>
      <c r="AD33" s="660">
        <v>7902</v>
      </c>
      <c r="AE33" s="660"/>
      <c r="AF33" s="660"/>
      <c r="AG33" s="660"/>
      <c r="AH33" s="660"/>
      <c r="AI33" s="660"/>
      <c r="AJ33" s="660"/>
      <c r="AK33" s="660"/>
      <c r="AL33" s="624">
        <v>0.1</v>
      </c>
      <c r="AM33" s="625"/>
      <c r="AN33" s="625"/>
      <c r="AO33" s="661"/>
      <c r="AP33" s="664"/>
      <c r="AQ33" s="665"/>
      <c r="AR33" s="665"/>
      <c r="AS33" s="665"/>
      <c r="AT33" s="695"/>
      <c r="AU33" s="219"/>
      <c r="AV33" s="219"/>
      <c r="AW33" s="219"/>
      <c r="AX33" s="602" t="s">
        <v>329</v>
      </c>
      <c r="AY33" s="603"/>
      <c r="AZ33" s="603"/>
      <c r="BA33" s="603"/>
      <c r="BB33" s="603"/>
      <c r="BC33" s="603"/>
      <c r="BD33" s="603"/>
      <c r="BE33" s="603"/>
      <c r="BF33" s="604"/>
      <c r="BG33" s="682">
        <v>99.5</v>
      </c>
      <c r="BH33" s="606"/>
      <c r="BI33" s="606"/>
      <c r="BJ33" s="606"/>
      <c r="BK33" s="606"/>
      <c r="BL33" s="606"/>
      <c r="BM33" s="652">
        <v>98.6</v>
      </c>
      <c r="BN33" s="606"/>
      <c r="BO33" s="606"/>
      <c r="BP33" s="606"/>
      <c r="BQ33" s="669"/>
      <c r="BR33" s="682">
        <v>99.7</v>
      </c>
      <c r="BS33" s="606"/>
      <c r="BT33" s="606"/>
      <c r="BU33" s="606"/>
      <c r="BV33" s="606"/>
      <c r="BW33" s="606"/>
      <c r="BX33" s="652">
        <v>98.8</v>
      </c>
      <c r="BY33" s="606"/>
      <c r="BZ33" s="606"/>
      <c r="CA33" s="606"/>
      <c r="CB33" s="669"/>
      <c r="CD33" s="618" t="s">
        <v>330</v>
      </c>
      <c r="CE33" s="619"/>
      <c r="CF33" s="619"/>
      <c r="CG33" s="619"/>
      <c r="CH33" s="619"/>
      <c r="CI33" s="619"/>
      <c r="CJ33" s="619"/>
      <c r="CK33" s="619"/>
      <c r="CL33" s="619"/>
      <c r="CM33" s="619"/>
      <c r="CN33" s="619"/>
      <c r="CO33" s="619"/>
      <c r="CP33" s="619"/>
      <c r="CQ33" s="620"/>
      <c r="CR33" s="621">
        <v>13578659</v>
      </c>
      <c r="CS33" s="634"/>
      <c r="CT33" s="634"/>
      <c r="CU33" s="634"/>
      <c r="CV33" s="634"/>
      <c r="CW33" s="634"/>
      <c r="CX33" s="634"/>
      <c r="CY33" s="635"/>
      <c r="CZ33" s="624">
        <v>48.3</v>
      </c>
      <c r="DA33" s="636"/>
      <c r="DB33" s="636"/>
      <c r="DC33" s="637"/>
      <c r="DD33" s="627">
        <v>10498047</v>
      </c>
      <c r="DE33" s="634"/>
      <c r="DF33" s="634"/>
      <c r="DG33" s="634"/>
      <c r="DH33" s="634"/>
      <c r="DI33" s="634"/>
      <c r="DJ33" s="634"/>
      <c r="DK33" s="635"/>
      <c r="DL33" s="627">
        <v>5787333</v>
      </c>
      <c r="DM33" s="634"/>
      <c r="DN33" s="634"/>
      <c r="DO33" s="634"/>
      <c r="DP33" s="634"/>
      <c r="DQ33" s="634"/>
      <c r="DR33" s="634"/>
      <c r="DS33" s="634"/>
      <c r="DT33" s="634"/>
      <c r="DU33" s="634"/>
      <c r="DV33" s="635"/>
      <c r="DW33" s="624">
        <v>43.6</v>
      </c>
      <c r="DX33" s="636"/>
      <c r="DY33" s="636"/>
      <c r="DZ33" s="636"/>
      <c r="EA33" s="636"/>
      <c r="EB33" s="636"/>
      <c r="EC33" s="648"/>
    </row>
    <row r="34" spans="2:133" ht="11.25" customHeight="1" x14ac:dyDescent="0.15">
      <c r="B34" s="618" t="s">
        <v>331</v>
      </c>
      <c r="C34" s="619"/>
      <c r="D34" s="619"/>
      <c r="E34" s="619"/>
      <c r="F34" s="619"/>
      <c r="G34" s="619"/>
      <c r="H34" s="619"/>
      <c r="I34" s="619"/>
      <c r="J34" s="619"/>
      <c r="K34" s="619"/>
      <c r="L34" s="619"/>
      <c r="M34" s="619"/>
      <c r="N34" s="619"/>
      <c r="O34" s="619"/>
      <c r="P34" s="619"/>
      <c r="Q34" s="620"/>
      <c r="R34" s="621">
        <v>906559</v>
      </c>
      <c r="S34" s="622"/>
      <c r="T34" s="622"/>
      <c r="U34" s="622"/>
      <c r="V34" s="622"/>
      <c r="W34" s="622"/>
      <c r="X34" s="622"/>
      <c r="Y34" s="623"/>
      <c r="Z34" s="659">
        <v>3.1</v>
      </c>
      <c r="AA34" s="659"/>
      <c r="AB34" s="659"/>
      <c r="AC34" s="659"/>
      <c r="AD34" s="660" t="s">
        <v>132</v>
      </c>
      <c r="AE34" s="660"/>
      <c r="AF34" s="660"/>
      <c r="AG34" s="660"/>
      <c r="AH34" s="660"/>
      <c r="AI34" s="660"/>
      <c r="AJ34" s="660"/>
      <c r="AK34" s="660"/>
      <c r="AL34" s="624" t="s">
        <v>255</v>
      </c>
      <c r="AM34" s="625"/>
      <c r="AN34" s="625"/>
      <c r="AO34" s="661"/>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18" t="s">
        <v>332</v>
      </c>
      <c r="CE34" s="619"/>
      <c r="CF34" s="619"/>
      <c r="CG34" s="619"/>
      <c r="CH34" s="619"/>
      <c r="CI34" s="619"/>
      <c r="CJ34" s="619"/>
      <c r="CK34" s="619"/>
      <c r="CL34" s="619"/>
      <c r="CM34" s="619"/>
      <c r="CN34" s="619"/>
      <c r="CO34" s="619"/>
      <c r="CP34" s="619"/>
      <c r="CQ34" s="620"/>
      <c r="CR34" s="621">
        <v>3666781</v>
      </c>
      <c r="CS34" s="622"/>
      <c r="CT34" s="622"/>
      <c r="CU34" s="622"/>
      <c r="CV34" s="622"/>
      <c r="CW34" s="622"/>
      <c r="CX34" s="622"/>
      <c r="CY34" s="623"/>
      <c r="CZ34" s="624">
        <v>13</v>
      </c>
      <c r="DA34" s="636"/>
      <c r="DB34" s="636"/>
      <c r="DC34" s="637"/>
      <c r="DD34" s="627">
        <v>2586732</v>
      </c>
      <c r="DE34" s="622"/>
      <c r="DF34" s="622"/>
      <c r="DG34" s="622"/>
      <c r="DH34" s="622"/>
      <c r="DI34" s="622"/>
      <c r="DJ34" s="622"/>
      <c r="DK34" s="623"/>
      <c r="DL34" s="627">
        <v>1821867</v>
      </c>
      <c r="DM34" s="622"/>
      <c r="DN34" s="622"/>
      <c r="DO34" s="622"/>
      <c r="DP34" s="622"/>
      <c r="DQ34" s="622"/>
      <c r="DR34" s="622"/>
      <c r="DS34" s="622"/>
      <c r="DT34" s="622"/>
      <c r="DU34" s="622"/>
      <c r="DV34" s="623"/>
      <c r="DW34" s="624">
        <v>13.7</v>
      </c>
      <c r="DX34" s="636"/>
      <c r="DY34" s="636"/>
      <c r="DZ34" s="636"/>
      <c r="EA34" s="636"/>
      <c r="EB34" s="636"/>
      <c r="EC34" s="648"/>
    </row>
    <row r="35" spans="2:133" ht="11.25" customHeight="1" x14ac:dyDescent="0.15">
      <c r="B35" s="618" t="s">
        <v>333</v>
      </c>
      <c r="C35" s="619"/>
      <c r="D35" s="619"/>
      <c r="E35" s="619"/>
      <c r="F35" s="619"/>
      <c r="G35" s="619"/>
      <c r="H35" s="619"/>
      <c r="I35" s="619"/>
      <c r="J35" s="619"/>
      <c r="K35" s="619"/>
      <c r="L35" s="619"/>
      <c r="M35" s="619"/>
      <c r="N35" s="619"/>
      <c r="O35" s="619"/>
      <c r="P35" s="619"/>
      <c r="Q35" s="620"/>
      <c r="R35" s="621">
        <v>2190436</v>
      </c>
      <c r="S35" s="622"/>
      <c r="T35" s="622"/>
      <c r="U35" s="622"/>
      <c r="V35" s="622"/>
      <c r="W35" s="622"/>
      <c r="X35" s="622"/>
      <c r="Y35" s="623"/>
      <c r="Z35" s="659">
        <v>7.4</v>
      </c>
      <c r="AA35" s="659"/>
      <c r="AB35" s="659"/>
      <c r="AC35" s="659"/>
      <c r="AD35" s="660" t="s">
        <v>132</v>
      </c>
      <c r="AE35" s="660"/>
      <c r="AF35" s="660"/>
      <c r="AG35" s="660"/>
      <c r="AH35" s="660"/>
      <c r="AI35" s="660"/>
      <c r="AJ35" s="660"/>
      <c r="AK35" s="660"/>
      <c r="AL35" s="624" t="s">
        <v>132</v>
      </c>
      <c r="AM35" s="625"/>
      <c r="AN35" s="625"/>
      <c r="AO35" s="661"/>
      <c r="AP35" s="222"/>
      <c r="AQ35" s="673" t="s">
        <v>334</v>
      </c>
      <c r="AR35" s="674"/>
      <c r="AS35" s="674"/>
      <c r="AT35" s="674"/>
      <c r="AU35" s="674"/>
      <c r="AV35" s="674"/>
      <c r="AW35" s="674"/>
      <c r="AX35" s="674"/>
      <c r="AY35" s="674"/>
      <c r="AZ35" s="674"/>
      <c r="BA35" s="674"/>
      <c r="BB35" s="674"/>
      <c r="BC35" s="674"/>
      <c r="BD35" s="674"/>
      <c r="BE35" s="674"/>
      <c r="BF35" s="675"/>
      <c r="BG35" s="673" t="s">
        <v>335</v>
      </c>
      <c r="BH35" s="674"/>
      <c r="BI35" s="674"/>
      <c r="BJ35" s="674"/>
      <c r="BK35" s="674"/>
      <c r="BL35" s="674"/>
      <c r="BM35" s="674"/>
      <c r="BN35" s="674"/>
      <c r="BO35" s="674"/>
      <c r="BP35" s="674"/>
      <c r="BQ35" s="674"/>
      <c r="BR35" s="674"/>
      <c r="BS35" s="674"/>
      <c r="BT35" s="674"/>
      <c r="BU35" s="674"/>
      <c r="BV35" s="674"/>
      <c r="BW35" s="674"/>
      <c r="BX35" s="674"/>
      <c r="BY35" s="674"/>
      <c r="BZ35" s="674"/>
      <c r="CA35" s="674"/>
      <c r="CB35" s="675"/>
      <c r="CD35" s="618" t="s">
        <v>336</v>
      </c>
      <c r="CE35" s="619"/>
      <c r="CF35" s="619"/>
      <c r="CG35" s="619"/>
      <c r="CH35" s="619"/>
      <c r="CI35" s="619"/>
      <c r="CJ35" s="619"/>
      <c r="CK35" s="619"/>
      <c r="CL35" s="619"/>
      <c r="CM35" s="619"/>
      <c r="CN35" s="619"/>
      <c r="CO35" s="619"/>
      <c r="CP35" s="619"/>
      <c r="CQ35" s="620"/>
      <c r="CR35" s="621">
        <v>227172</v>
      </c>
      <c r="CS35" s="634"/>
      <c r="CT35" s="634"/>
      <c r="CU35" s="634"/>
      <c r="CV35" s="634"/>
      <c r="CW35" s="634"/>
      <c r="CX35" s="634"/>
      <c r="CY35" s="635"/>
      <c r="CZ35" s="624">
        <v>0.8</v>
      </c>
      <c r="DA35" s="636"/>
      <c r="DB35" s="636"/>
      <c r="DC35" s="637"/>
      <c r="DD35" s="627">
        <v>132148</v>
      </c>
      <c r="DE35" s="634"/>
      <c r="DF35" s="634"/>
      <c r="DG35" s="634"/>
      <c r="DH35" s="634"/>
      <c r="DI35" s="634"/>
      <c r="DJ35" s="634"/>
      <c r="DK35" s="635"/>
      <c r="DL35" s="627">
        <v>123478</v>
      </c>
      <c r="DM35" s="634"/>
      <c r="DN35" s="634"/>
      <c r="DO35" s="634"/>
      <c r="DP35" s="634"/>
      <c r="DQ35" s="634"/>
      <c r="DR35" s="634"/>
      <c r="DS35" s="634"/>
      <c r="DT35" s="634"/>
      <c r="DU35" s="634"/>
      <c r="DV35" s="635"/>
      <c r="DW35" s="624">
        <v>0.9</v>
      </c>
      <c r="DX35" s="636"/>
      <c r="DY35" s="636"/>
      <c r="DZ35" s="636"/>
      <c r="EA35" s="636"/>
      <c r="EB35" s="636"/>
      <c r="EC35" s="648"/>
    </row>
    <row r="36" spans="2:133" ht="11.25" customHeight="1" x14ac:dyDescent="0.15">
      <c r="B36" s="618" t="s">
        <v>337</v>
      </c>
      <c r="C36" s="619"/>
      <c r="D36" s="619"/>
      <c r="E36" s="619"/>
      <c r="F36" s="619"/>
      <c r="G36" s="619"/>
      <c r="H36" s="619"/>
      <c r="I36" s="619"/>
      <c r="J36" s="619"/>
      <c r="K36" s="619"/>
      <c r="L36" s="619"/>
      <c r="M36" s="619"/>
      <c r="N36" s="619"/>
      <c r="O36" s="619"/>
      <c r="P36" s="619"/>
      <c r="Q36" s="620"/>
      <c r="R36" s="621">
        <v>2205073</v>
      </c>
      <c r="S36" s="622"/>
      <c r="T36" s="622"/>
      <c r="U36" s="622"/>
      <c r="V36" s="622"/>
      <c r="W36" s="622"/>
      <c r="X36" s="622"/>
      <c r="Y36" s="623"/>
      <c r="Z36" s="659">
        <v>7.4</v>
      </c>
      <c r="AA36" s="659"/>
      <c r="AB36" s="659"/>
      <c r="AC36" s="659"/>
      <c r="AD36" s="660" t="s">
        <v>132</v>
      </c>
      <c r="AE36" s="660"/>
      <c r="AF36" s="660"/>
      <c r="AG36" s="660"/>
      <c r="AH36" s="660"/>
      <c r="AI36" s="660"/>
      <c r="AJ36" s="660"/>
      <c r="AK36" s="660"/>
      <c r="AL36" s="624" t="s">
        <v>255</v>
      </c>
      <c r="AM36" s="625"/>
      <c r="AN36" s="625"/>
      <c r="AO36" s="661"/>
      <c r="AP36" s="222"/>
      <c r="AQ36" s="670" t="s">
        <v>338</v>
      </c>
      <c r="AR36" s="671"/>
      <c r="AS36" s="671"/>
      <c r="AT36" s="671"/>
      <c r="AU36" s="671"/>
      <c r="AV36" s="671"/>
      <c r="AW36" s="671"/>
      <c r="AX36" s="671"/>
      <c r="AY36" s="672"/>
      <c r="AZ36" s="676">
        <v>2702999</v>
      </c>
      <c r="BA36" s="677"/>
      <c r="BB36" s="677"/>
      <c r="BC36" s="677"/>
      <c r="BD36" s="677"/>
      <c r="BE36" s="677"/>
      <c r="BF36" s="678"/>
      <c r="BG36" s="679" t="s">
        <v>339</v>
      </c>
      <c r="BH36" s="680"/>
      <c r="BI36" s="680"/>
      <c r="BJ36" s="680"/>
      <c r="BK36" s="680"/>
      <c r="BL36" s="680"/>
      <c r="BM36" s="680"/>
      <c r="BN36" s="680"/>
      <c r="BO36" s="680"/>
      <c r="BP36" s="680"/>
      <c r="BQ36" s="680"/>
      <c r="BR36" s="680"/>
      <c r="BS36" s="680"/>
      <c r="BT36" s="680"/>
      <c r="BU36" s="681"/>
      <c r="BV36" s="676">
        <v>69390</v>
      </c>
      <c r="BW36" s="677"/>
      <c r="BX36" s="677"/>
      <c r="BY36" s="677"/>
      <c r="BZ36" s="677"/>
      <c r="CA36" s="677"/>
      <c r="CB36" s="678"/>
      <c r="CD36" s="618" t="s">
        <v>340</v>
      </c>
      <c r="CE36" s="619"/>
      <c r="CF36" s="619"/>
      <c r="CG36" s="619"/>
      <c r="CH36" s="619"/>
      <c r="CI36" s="619"/>
      <c r="CJ36" s="619"/>
      <c r="CK36" s="619"/>
      <c r="CL36" s="619"/>
      <c r="CM36" s="619"/>
      <c r="CN36" s="619"/>
      <c r="CO36" s="619"/>
      <c r="CP36" s="619"/>
      <c r="CQ36" s="620"/>
      <c r="CR36" s="621">
        <v>3932261</v>
      </c>
      <c r="CS36" s="622"/>
      <c r="CT36" s="622"/>
      <c r="CU36" s="622"/>
      <c r="CV36" s="622"/>
      <c r="CW36" s="622"/>
      <c r="CX36" s="622"/>
      <c r="CY36" s="623"/>
      <c r="CZ36" s="624">
        <v>14</v>
      </c>
      <c r="DA36" s="636"/>
      <c r="DB36" s="636"/>
      <c r="DC36" s="637"/>
      <c r="DD36" s="627">
        <v>3420117</v>
      </c>
      <c r="DE36" s="622"/>
      <c r="DF36" s="622"/>
      <c r="DG36" s="622"/>
      <c r="DH36" s="622"/>
      <c r="DI36" s="622"/>
      <c r="DJ36" s="622"/>
      <c r="DK36" s="623"/>
      <c r="DL36" s="627">
        <v>2275159</v>
      </c>
      <c r="DM36" s="622"/>
      <c r="DN36" s="622"/>
      <c r="DO36" s="622"/>
      <c r="DP36" s="622"/>
      <c r="DQ36" s="622"/>
      <c r="DR36" s="622"/>
      <c r="DS36" s="622"/>
      <c r="DT36" s="622"/>
      <c r="DU36" s="622"/>
      <c r="DV36" s="623"/>
      <c r="DW36" s="624">
        <v>17.2</v>
      </c>
      <c r="DX36" s="636"/>
      <c r="DY36" s="636"/>
      <c r="DZ36" s="636"/>
      <c r="EA36" s="636"/>
      <c r="EB36" s="636"/>
      <c r="EC36" s="648"/>
    </row>
    <row r="37" spans="2:133" ht="11.25" customHeight="1" x14ac:dyDescent="0.15">
      <c r="B37" s="618" t="s">
        <v>341</v>
      </c>
      <c r="C37" s="619"/>
      <c r="D37" s="619"/>
      <c r="E37" s="619"/>
      <c r="F37" s="619"/>
      <c r="G37" s="619"/>
      <c r="H37" s="619"/>
      <c r="I37" s="619"/>
      <c r="J37" s="619"/>
      <c r="K37" s="619"/>
      <c r="L37" s="619"/>
      <c r="M37" s="619"/>
      <c r="N37" s="619"/>
      <c r="O37" s="619"/>
      <c r="P37" s="619"/>
      <c r="Q37" s="620"/>
      <c r="R37" s="621">
        <v>303845</v>
      </c>
      <c r="S37" s="622"/>
      <c r="T37" s="622"/>
      <c r="U37" s="622"/>
      <c r="V37" s="622"/>
      <c r="W37" s="622"/>
      <c r="X37" s="622"/>
      <c r="Y37" s="623"/>
      <c r="Z37" s="659">
        <v>1</v>
      </c>
      <c r="AA37" s="659"/>
      <c r="AB37" s="659"/>
      <c r="AC37" s="659"/>
      <c r="AD37" s="660">
        <v>13420</v>
      </c>
      <c r="AE37" s="660"/>
      <c r="AF37" s="660"/>
      <c r="AG37" s="660"/>
      <c r="AH37" s="660"/>
      <c r="AI37" s="660"/>
      <c r="AJ37" s="660"/>
      <c r="AK37" s="660"/>
      <c r="AL37" s="624">
        <v>0.1</v>
      </c>
      <c r="AM37" s="625"/>
      <c r="AN37" s="625"/>
      <c r="AO37" s="661"/>
      <c r="AQ37" s="654" t="s">
        <v>342</v>
      </c>
      <c r="AR37" s="655"/>
      <c r="AS37" s="655"/>
      <c r="AT37" s="655"/>
      <c r="AU37" s="655"/>
      <c r="AV37" s="655"/>
      <c r="AW37" s="655"/>
      <c r="AX37" s="655"/>
      <c r="AY37" s="656"/>
      <c r="AZ37" s="621">
        <v>571599</v>
      </c>
      <c r="BA37" s="622"/>
      <c r="BB37" s="622"/>
      <c r="BC37" s="622"/>
      <c r="BD37" s="634"/>
      <c r="BE37" s="634"/>
      <c r="BF37" s="657"/>
      <c r="BG37" s="618" t="s">
        <v>343</v>
      </c>
      <c r="BH37" s="619"/>
      <c r="BI37" s="619"/>
      <c r="BJ37" s="619"/>
      <c r="BK37" s="619"/>
      <c r="BL37" s="619"/>
      <c r="BM37" s="619"/>
      <c r="BN37" s="619"/>
      <c r="BO37" s="619"/>
      <c r="BP37" s="619"/>
      <c r="BQ37" s="619"/>
      <c r="BR37" s="619"/>
      <c r="BS37" s="619"/>
      <c r="BT37" s="619"/>
      <c r="BU37" s="620"/>
      <c r="BV37" s="621">
        <v>-19002</v>
      </c>
      <c r="BW37" s="622"/>
      <c r="BX37" s="622"/>
      <c r="BY37" s="622"/>
      <c r="BZ37" s="622"/>
      <c r="CA37" s="622"/>
      <c r="CB37" s="658"/>
      <c r="CD37" s="618" t="s">
        <v>344</v>
      </c>
      <c r="CE37" s="619"/>
      <c r="CF37" s="619"/>
      <c r="CG37" s="619"/>
      <c r="CH37" s="619"/>
      <c r="CI37" s="619"/>
      <c r="CJ37" s="619"/>
      <c r="CK37" s="619"/>
      <c r="CL37" s="619"/>
      <c r="CM37" s="619"/>
      <c r="CN37" s="619"/>
      <c r="CO37" s="619"/>
      <c r="CP37" s="619"/>
      <c r="CQ37" s="620"/>
      <c r="CR37" s="621">
        <v>1617257</v>
      </c>
      <c r="CS37" s="634"/>
      <c r="CT37" s="634"/>
      <c r="CU37" s="634"/>
      <c r="CV37" s="634"/>
      <c r="CW37" s="634"/>
      <c r="CX37" s="634"/>
      <c r="CY37" s="635"/>
      <c r="CZ37" s="624">
        <v>5.7</v>
      </c>
      <c r="DA37" s="636"/>
      <c r="DB37" s="636"/>
      <c r="DC37" s="637"/>
      <c r="DD37" s="627">
        <v>1617257</v>
      </c>
      <c r="DE37" s="634"/>
      <c r="DF37" s="634"/>
      <c r="DG37" s="634"/>
      <c r="DH37" s="634"/>
      <c r="DI37" s="634"/>
      <c r="DJ37" s="634"/>
      <c r="DK37" s="635"/>
      <c r="DL37" s="627">
        <v>1499727</v>
      </c>
      <c r="DM37" s="634"/>
      <c r="DN37" s="634"/>
      <c r="DO37" s="634"/>
      <c r="DP37" s="634"/>
      <c r="DQ37" s="634"/>
      <c r="DR37" s="634"/>
      <c r="DS37" s="634"/>
      <c r="DT37" s="634"/>
      <c r="DU37" s="634"/>
      <c r="DV37" s="635"/>
      <c r="DW37" s="624">
        <v>11.3</v>
      </c>
      <c r="DX37" s="636"/>
      <c r="DY37" s="636"/>
      <c r="DZ37" s="636"/>
      <c r="EA37" s="636"/>
      <c r="EB37" s="636"/>
      <c r="EC37" s="648"/>
    </row>
    <row r="38" spans="2:133" ht="11.25" customHeight="1" x14ac:dyDescent="0.15">
      <c r="B38" s="618" t="s">
        <v>345</v>
      </c>
      <c r="C38" s="619"/>
      <c r="D38" s="619"/>
      <c r="E38" s="619"/>
      <c r="F38" s="619"/>
      <c r="G38" s="619"/>
      <c r="H38" s="619"/>
      <c r="I38" s="619"/>
      <c r="J38" s="619"/>
      <c r="K38" s="619"/>
      <c r="L38" s="619"/>
      <c r="M38" s="619"/>
      <c r="N38" s="619"/>
      <c r="O38" s="619"/>
      <c r="P38" s="619"/>
      <c r="Q38" s="620"/>
      <c r="R38" s="621">
        <v>2080262</v>
      </c>
      <c r="S38" s="622"/>
      <c r="T38" s="622"/>
      <c r="U38" s="622"/>
      <c r="V38" s="622"/>
      <c r="W38" s="622"/>
      <c r="X38" s="622"/>
      <c r="Y38" s="623"/>
      <c r="Z38" s="659">
        <v>7</v>
      </c>
      <c r="AA38" s="659"/>
      <c r="AB38" s="659"/>
      <c r="AC38" s="659"/>
      <c r="AD38" s="660" t="s">
        <v>132</v>
      </c>
      <c r="AE38" s="660"/>
      <c r="AF38" s="660"/>
      <c r="AG38" s="660"/>
      <c r="AH38" s="660"/>
      <c r="AI38" s="660"/>
      <c r="AJ38" s="660"/>
      <c r="AK38" s="660"/>
      <c r="AL38" s="624" t="s">
        <v>132</v>
      </c>
      <c r="AM38" s="625"/>
      <c r="AN38" s="625"/>
      <c r="AO38" s="661"/>
      <c r="AQ38" s="654" t="s">
        <v>346</v>
      </c>
      <c r="AR38" s="655"/>
      <c r="AS38" s="655"/>
      <c r="AT38" s="655"/>
      <c r="AU38" s="655"/>
      <c r="AV38" s="655"/>
      <c r="AW38" s="655"/>
      <c r="AX38" s="655"/>
      <c r="AY38" s="656"/>
      <c r="AZ38" s="621">
        <v>52604</v>
      </c>
      <c r="BA38" s="622"/>
      <c r="BB38" s="622"/>
      <c r="BC38" s="622"/>
      <c r="BD38" s="634"/>
      <c r="BE38" s="634"/>
      <c r="BF38" s="657"/>
      <c r="BG38" s="618" t="s">
        <v>347</v>
      </c>
      <c r="BH38" s="619"/>
      <c r="BI38" s="619"/>
      <c r="BJ38" s="619"/>
      <c r="BK38" s="619"/>
      <c r="BL38" s="619"/>
      <c r="BM38" s="619"/>
      <c r="BN38" s="619"/>
      <c r="BO38" s="619"/>
      <c r="BP38" s="619"/>
      <c r="BQ38" s="619"/>
      <c r="BR38" s="619"/>
      <c r="BS38" s="619"/>
      <c r="BT38" s="619"/>
      <c r="BU38" s="620"/>
      <c r="BV38" s="621">
        <v>7047</v>
      </c>
      <c r="BW38" s="622"/>
      <c r="BX38" s="622"/>
      <c r="BY38" s="622"/>
      <c r="BZ38" s="622"/>
      <c r="CA38" s="622"/>
      <c r="CB38" s="658"/>
      <c r="CD38" s="618" t="s">
        <v>348</v>
      </c>
      <c r="CE38" s="619"/>
      <c r="CF38" s="619"/>
      <c r="CG38" s="619"/>
      <c r="CH38" s="619"/>
      <c r="CI38" s="619"/>
      <c r="CJ38" s="619"/>
      <c r="CK38" s="619"/>
      <c r="CL38" s="619"/>
      <c r="CM38" s="619"/>
      <c r="CN38" s="619"/>
      <c r="CO38" s="619"/>
      <c r="CP38" s="619"/>
      <c r="CQ38" s="620"/>
      <c r="CR38" s="621">
        <v>2078796</v>
      </c>
      <c r="CS38" s="622"/>
      <c r="CT38" s="622"/>
      <c r="CU38" s="622"/>
      <c r="CV38" s="622"/>
      <c r="CW38" s="622"/>
      <c r="CX38" s="622"/>
      <c r="CY38" s="623"/>
      <c r="CZ38" s="624">
        <v>7.4</v>
      </c>
      <c r="DA38" s="636"/>
      <c r="DB38" s="636"/>
      <c r="DC38" s="637"/>
      <c r="DD38" s="627">
        <v>1666389</v>
      </c>
      <c r="DE38" s="622"/>
      <c r="DF38" s="622"/>
      <c r="DG38" s="622"/>
      <c r="DH38" s="622"/>
      <c r="DI38" s="622"/>
      <c r="DJ38" s="622"/>
      <c r="DK38" s="623"/>
      <c r="DL38" s="627">
        <v>1566829</v>
      </c>
      <c r="DM38" s="622"/>
      <c r="DN38" s="622"/>
      <c r="DO38" s="622"/>
      <c r="DP38" s="622"/>
      <c r="DQ38" s="622"/>
      <c r="DR38" s="622"/>
      <c r="DS38" s="622"/>
      <c r="DT38" s="622"/>
      <c r="DU38" s="622"/>
      <c r="DV38" s="623"/>
      <c r="DW38" s="624">
        <v>11.8</v>
      </c>
      <c r="DX38" s="636"/>
      <c r="DY38" s="636"/>
      <c r="DZ38" s="636"/>
      <c r="EA38" s="636"/>
      <c r="EB38" s="636"/>
      <c r="EC38" s="648"/>
    </row>
    <row r="39" spans="2:133" ht="11.25" customHeight="1" x14ac:dyDescent="0.15">
      <c r="B39" s="618" t="s">
        <v>349</v>
      </c>
      <c r="C39" s="619"/>
      <c r="D39" s="619"/>
      <c r="E39" s="619"/>
      <c r="F39" s="619"/>
      <c r="G39" s="619"/>
      <c r="H39" s="619"/>
      <c r="I39" s="619"/>
      <c r="J39" s="619"/>
      <c r="K39" s="619"/>
      <c r="L39" s="619"/>
      <c r="M39" s="619"/>
      <c r="N39" s="619"/>
      <c r="O39" s="619"/>
      <c r="P39" s="619"/>
      <c r="Q39" s="620"/>
      <c r="R39" s="621" t="s">
        <v>132</v>
      </c>
      <c r="S39" s="622"/>
      <c r="T39" s="622"/>
      <c r="U39" s="622"/>
      <c r="V39" s="622"/>
      <c r="W39" s="622"/>
      <c r="X39" s="622"/>
      <c r="Y39" s="623"/>
      <c r="Z39" s="659" t="s">
        <v>132</v>
      </c>
      <c r="AA39" s="659"/>
      <c r="AB39" s="659"/>
      <c r="AC39" s="659"/>
      <c r="AD39" s="660" t="s">
        <v>255</v>
      </c>
      <c r="AE39" s="660"/>
      <c r="AF39" s="660"/>
      <c r="AG39" s="660"/>
      <c r="AH39" s="660"/>
      <c r="AI39" s="660"/>
      <c r="AJ39" s="660"/>
      <c r="AK39" s="660"/>
      <c r="AL39" s="624" t="s">
        <v>132</v>
      </c>
      <c r="AM39" s="625"/>
      <c r="AN39" s="625"/>
      <c r="AO39" s="661"/>
      <c r="AQ39" s="654" t="s">
        <v>350</v>
      </c>
      <c r="AR39" s="655"/>
      <c r="AS39" s="655"/>
      <c r="AT39" s="655"/>
      <c r="AU39" s="655"/>
      <c r="AV39" s="655"/>
      <c r="AW39" s="655"/>
      <c r="AX39" s="655"/>
      <c r="AY39" s="656"/>
      <c r="AZ39" s="621" t="s">
        <v>183</v>
      </c>
      <c r="BA39" s="622"/>
      <c r="BB39" s="622"/>
      <c r="BC39" s="622"/>
      <c r="BD39" s="634"/>
      <c r="BE39" s="634"/>
      <c r="BF39" s="657"/>
      <c r="BG39" s="618" t="s">
        <v>351</v>
      </c>
      <c r="BH39" s="619"/>
      <c r="BI39" s="619"/>
      <c r="BJ39" s="619"/>
      <c r="BK39" s="619"/>
      <c r="BL39" s="619"/>
      <c r="BM39" s="619"/>
      <c r="BN39" s="619"/>
      <c r="BO39" s="619"/>
      <c r="BP39" s="619"/>
      <c r="BQ39" s="619"/>
      <c r="BR39" s="619"/>
      <c r="BS39" s="619"/>
      <c r="BT39" s="619"/>
      <c r="BU39" s="620"/>
      <c r="BV39" s="621">
        <v>10786</v>
      </c>
      <c r="BW39" s="622"/>
      <c r="BX39" s="622"/>
      <c r="BY39" s="622"/>
      <c r="BZ39" s="622"/>
      <c r="CA39" s="622"/>
      <c r="CB39" s="658"/>
      <c r="CD39" s="618" t="s">
        <v>352</v>
      </c>
      <c r="CE39" s="619"/>
      <c r="CF39" s="619"/>
      <c r="CG39" s="619"/>
      <c r="CH39" s="619"/>
      <c r="CI39" s="619"/>
      <c r="CJ39" s="619"/>
      <c r="CK39" s="619"/>
      <c r="CL39" s="619"/>
      <c r="CM39" s="619"/>
      <c r="CN39" s="619"/>
      <c r="CO39" s="619"/>
      <c r="CP39" s="619"/>
      <c r="CQ39" s="620"/>
      <c r="CR39" s="621">
        <v>3518134</v>
      </c>
      <c r="CS39" s="634"/>
      <c r="CT39" s="634"/>
      <c r="CU39" s="634"/>
      <c r="CV39" s="634"/>
      <c r="CW39" s="634"/>
      <c r="CX39" s="634"/>
      <c r="CY39" s="635"/>
      <c r="CZ39" s="624">
        <v>12.5</v>
      </c>
      <c r="DA39" s="636"/>
      <c r="DB39" s="636"/>
      <c r="DC39" s="637"/>
      <c r="DD39" s="627">
        <v>2589446</v>
      </c>
      <c r="DE39" s="634"/>
      <c r="DF39" s="634"/>
      <c r="DG39" s="634"/>
      <c r="DH39" s="634"/>
      <c r="DI39" s="634"/>
      <c r="DJ39" s="634"/>
      <c r="DK39" s="635"/>
      <c r="DL39" s="627" t="s">
        <v>132</v>
      </c>
      <c r="DM39" s="634"/>
      <c r="DN39" s="634"/>
      <c r="DO39" s="634"/>
      <c r="DP39" s="634"/>
      <c r="DQ39" s="634"/>
      <c r="DR39" s="634"/>
      <c r="DS39" s="634"/>
      <c r="DT39" s="634"/>
      <c r="DU39" s="634"/>
      <c r="DV39" s="635"/>
      <c r="DW39" s="624" t="s">
        <v>255</v>
      </c>
      <c r="DX39" s="636"/>
      <c r="DY39" s="636"/>
      <c r="DZ39" s="636"/>
      <c r="EA39" s="636"/>
      <c r="EB39" s="636"/>
      <c r="EC39" s="648"/>
    </row>
    <row r="40" spans="2:133" ht="11.25" customHeight="1" x14ac:dyDescent="0.15">
      <c r="B40" s="618" t="s">
        <v>353</v>
      </c>
      <c r="C40" s="619"/>
      <c r="D40" s="619"/>
      <c r="E40" s="619"/>
      <c r="F40" s="619"/>
      <c r="G40" s="619"/>
      <c r="H40" s="619"/>
      <c r="I40" s="619"/>
      <c r="J40" s="619"/>
      <c r="K40" s="619"/>
      <c r="L40" s="619"/>
      <c r="M40" s="619"/>
      <c r="N40" s="619"/>
      <c r="O40" s="619"/>
      <c r="P40" s="619"/>
      <c r="Q40" s="620"/>
      <c r="R40" s="621">
        <v>276062</v>
      </c>
      <c r="S40" s="622"/>
      <c r="T40" s="622"/>
      <c r="U40" s="622"/>
      <c r="V40" s="622"/>
      <c r="W40" s="622"/>
      <c r="X40" s="622"/>
      <c r="Y40" s="623"/>
      <c r="Z40" s="659">
        <v>0.9</v>
      </c>
      <c r="AA40" s="659"/>
      <c r="AB40" s="659"/>
      <c r="AC40" s="659"/>
      <c r="AD40" s="660" t="s">
        <v>132</v>
      </c>
      <c r="AE40" s="660"/>
      <c r="AF40" s="660"/>
      <c r="AG40" s="660"/>
      <c r="AH40" s="660"/>
      <c r="AI40" s="660"/>
      <c r="AJ40" s="660"/>
      <c r="AK40" s="660"/>
      <c r="AL40" s="624" t="s">
        <v>132</v>
      </c>
      <c r="AM40" s="625"/>
      <c r="AN40" s="625"/>
      <c r="AO40" s="661"/>
      <c r="AQ40" s="654" t="s">
        <v>354</v>
      </c>
      <c r="AR40" s="655"/>
      <c r="AS40" s="655"/>
      <c r="AT40" s="655"/>
      <c r="AU40" s="655"/>
      <c r="AV40" s="655"/>
      <c r="AW40" s="655"/>
      <c r="AX40" s="655"/>
      <c r="AY40" s="656"/>
      <c r="AZ40" s="621" t="s">
        <v>132</v>
      </c>
      <c r="BA40" s="622"/>
      <c r="BB40" s="622"/>
      <c r="BC40" s="622"/>
      <c r="BD40" s="634"/>
      <c r="BE40" s="634"/>
      <c r="BF40" s="657"/>
      <c r="BG40" s="662" t="s">
        <v>355</v>
      </c>
      <c r="BH40" s="663"/>
      <c r="BI40" s="663"/>
      <c r="BJ40" s="663"/>
      <c r="BK40" s="663"/>
      <c r="BL40" s="223"/>
      <c r="BM40" s="619" t="s">
        <v>356</v>
      </c>
      <c r="BN40" s="619"/>
      <c r="BO40" s="619"/>
      <c r="BP40" s="619"/>
      <c r="BQ40" s="619"/>
      <c r="BR40" s="619"/>
      <c r="BS40" s="619"/>
      <c r="BT40" s="619"/>
      <c r="BU40" s="620"/>
      <c r="BV40" s="621">
        <v>101</v>
      </c>
      <c r="BW40" s="622"/>
      <c r="BX40" s="622"/>
      <c r="BY40" s="622"/>
      <c r="BZ40" s="622"/>
      <c r="CA40" s="622"/>
      <c r="CB40" s="658"/>
      <c r="CD40" s="618" t="s">
        <v>357</v>
      </c>
      <c r="CE40" s="619"/>
      <c r="CF40" s="619"/>
      <c r="CG40" s="619"/>
      <c r="CH40" s="619"/>
      <c r="CI40" s="619"/>
      <c r="CJ40" s="619"/>
      <c r="CK40" s="619"/>
      <c r="CL40" s="619"/>
      <c r="CM40" s="619"/>
      <c r="CN40" s="619"/>
      <c r="CO40" s="619"/>
      <c r="CP40" s="619"/>
      <c r="CQ40" s="620"/>
      <c r="CR40" s="621">
        <v>155515</v>
      </c>
      <c r="CS40" s="622"/>
      <c r="CT40" s="622"/>
      <c r="CU40" s="622"/>
      <c r="CV40" s="622"/>
      <c r="CW40" s="622"/>
      <c r="CX40" s="622"/>
      <c r="CY40" s="623"/>
      <c r="CZ40" s="624">
        <v>0.6</v>
      </c>
      <c r="DA40" s="636"/>
      <c r="DB40" s="636"/>
      <c r="DC40" s="637"/>
      <c r="DD40" s="627">
        <v>103215</v>
      </c>
      <c r="DE40" s="622"/>
      <c r="DF40" s="622"/>
      <c r="DG40" s="622"/>
      <c r="DH40" s="622"/>
      <c r="DI40" s="622"/>
      <c r="DJ40" s="622"/>
      <c r="DK40" s="623"/>
      <c r="DL40" s="627" t="s">
        <v>132</v>
      </c>
      <c r="DM40" s="622"/>
      <c r="DN40" s="622"/>
      <c r="DO40" s="622"/>
      <c r="DP40" s="622"/>
      <c r="DQ40" s="622"/>
      <c r="DR40" s="622"/>
      <c r="DS40" s="622"/>
      <c r="DT40" s="622"/>
      <c r="DU40" s="622"/>
      <c r="DV40" s="623"/>
      <c r="DW40" s="624" t="s">
        <v>132</v>
      </c>
      <c r="DX40" s="636"/>
      <c r="DY40" s="636"/>
      <c r="DZ40" s="636"/>
      <c r="EA40" s="636"/>
      <c r="EB40" s="636"/>
      <c r="EC40" s="648"/>
    </row>
    <row r="41" spans="2:133" ht="11.25" customHeight="1" x14ac:dyDescent="0.15">
      <c r="B41" s="602" t="s">
        <v>358</v>
      </c>
      <c r="C41" s="603"/>
      <c r="D41" s="603"/>
      <c r="E41" s="603"/>
      <c r="F41" s="603"/>
      <c r="G41" s="603"/>
      <c r="H41" s="603"/>
      <c r="I41" s="603"/>
      <c r="J41" s="603"/>
      <c r="K41" s="603"/>
      <c r="L41" s="603"/>
      <c r="M41" s="603"/>
      <c r="N41" s="603"/>
      <c r="O41" s="603"/>
      <c r="P41" s="603"/>
      <c r="Q41" s="604"/>
      <c r="R41" s="605">
        <v>29722882</v>
      </c>
      <c r="S41" s="646"/>
      <c r="T41" s="646"/>
      <c r="U41" s="646"/>
      <c r="V41" s="646"/>
      <c r="W41" s="646"/>
      <c r="X41" s="646"/>
      <c r="Y41" s="649"/>
      <c r="Z41" s="650">
        <v>100</v>
      </c>
      <c r="AA41" s="650"/>
      <c r="AB41" s="650"/>
      <c r="AC41" s="650"/>
      <c r="AD41" s="651">
        <v>12989977</v>
      </c>
      <c r="AE41" s="651"/>
      <c r="AF41" s="651"/>
      <c r="AG41" s="651"/>
      <c r="AH41" s="651"/>
      <c r="AI41" s="651"/>
      <c r="AJ41" s="651"/>
      <c r="AK41" s="651"/>
      <c r="AL41" s="608">
        <v>100</v>
      </c>
      <c r="AM41" s="652"/>
      <c r="AN41" s="652"/>
      <c r="AO41" s="653"/>
      <c r="AQ41" s="654" t="s">
        <v>359</v>
      </c>
      <c r="AR41" s="655"/>
      <c r="AS41" s="655"/>
      <c r="AT41" s="655"/>
      <c r="AU41" s="655"/>
      <c r="AV41" s="655"/>
      <c r="AW41" s="655"/>
      <c r="AX41" s="655"/>
      <c r="AY41" s="656"/>
      <c r="AZ41" s="621">
        <v>538371</v>
      </c>
      <c r="BA41" s="622"/>
      <c r="BB41" s="622"/>
      <c r="BC41" s="622"/>
      <c r="BD41" s="634"/>
      <c r="BE41" s="634"/>
      <c r="BF41" s="657"/>
      <c r="BG41" s="662"/>
      <c r="BH41" s="663"/>
      <c r="BI41" s="663"/>
      <c r="BJ41" s="663"/>
      <c r="BK41" s="663"/>
      <c r="BL41" s="223"/>
      <c r="BM41" s="619" t="s">
        <v>360</v>
      </c>
      <c r="BN41" s="619"/>
      <c r="BO41" s="619"/>
      <c r="BP41" s="619"/>
      <c r="BQ41" s="619"/>
      <c r="BR41" s="619"/>
      <c r="BS41" s="619"/>
      <c r="BT41" s="619"/>
      <c r="BU41" s="620"/>
      <c r="BV41" s="621" t="s">
        <v>132</v>
      </c>
      <c r="BW41" s="622"/>
      <c r="BX41" s="622"/>
      <c r="BY41" s="622"/>
      <c r="BZ41" s="622"/>
      <c r="CA41" s="622"/>
      <c r="CB41" s="658"/>
      <c r="CD41" s="618" t="s">
        <v>361</v>
      </c>
      <c r="CE41" s="619"/>
      <c r="CF41" s="619"/>
      <c r="CG41" s="619"/>
      <c r="CH41" s="619"/>
      <c r="CI41" s="619"/>
      <c r="CJ41" s="619"/>
      <c r="CK41" s="619"/>
      <c r="CL41" s="619"/>
      <c r="CM41" s="619"/>
      <c r="CN41" s="619"/>
      <c r="CO41" s="619"/>
      <c r="CP41" s="619"/>
      <c r="CQ41" s="620"/>
      <c r="CR41" s="621" t="s">
        <v>132</v>
      </c>
      <c r="CS41" s="634"/>
      <c r="CT41" s="634"/>
      <c r="CU41" s="634"/>
      <c r="CV41" s="634"/>
      <c r="CW41" s="634"/>
      <c r="CX41" s="634"/>
      <c r="CY41" s="635"/>
      <c r="CZ41" s="624" t="s">
        <v>132</v>
      </c>
      <c r="DA41" s="636"/>
      <c r="DB41" s="636"/>
      <c r="DC41" s="637"/>
      <c r="DD41" s="627" t="s">
        <v>132</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x14ac:dyDescent="0.15">
      <c r="AQ42" s="666" t="s">
        <v>362</v>
      </c>
      <c r="AR42" s="667"/>
      <c r="AS42" s="667"/>
      <c r="AT42" s="667"/>
      <c r="AU42" s="667"/>
      <c r="AV42" s="667"/>
      <c r="AW42" s="667"/>
      <c r="AX42" s="667"/>
      <c r="AY42" s="668"/>
      <c r="AZ42" s="605">
        <v>1540425</v>
      </c>
      <c r="BA42" s="646"/>
      <c r="BB42" s="646"/>
      <c r="BC42" s="646"/>
      <c r="BD42" s="606"/>
      <c r="BE42" s="606"/>
      <c r="BF42" s="669"/>
      <c r="BG42" s="664"/>
      <c r="BH42" s="665"/>
      <c r="BI42" s="665"/>
      <c r="BJ42" s="665"/>
      <c r="BK42" s="665"/>
      <c r="BL42" s="224"/>
      <c r="BM42" s="603" t="s">
        <v>363</v>
      </c>
      <c r="BN42" s="603"/>
      <c r="BO42" s="603"/>
      <c r="BP42" s="603"/>
      <c r="BQ42" s="603"/>
      <c r="BR42" s="603"/>
      <c r="BS42" s="603"/>
      <c r="BT42" s="603"/>
      <c r="BU42" s="604"/>
      <c r="BV42" s="605">
        <v>384</v>
      </c>
      <c r="BW42" s="646"/>
      <c r="BX42" s="646"/>
      <c r="BY42" s="646"/>
      <c r="BZ42" s="646"/>
      <c r="CA42" s="646"/>
      <c r="CB42" s="647"/>
      <c r="CD42" s="618" t="s">
        <v>364</v>
      </c>
      <c r="CE42" s="619"/>
      <c r="CF42" s="619"/>
      <c r="CG42" s="619"/>
      <c r="CH42" s="619"/>
      <c r="CI42" s="619"/>
      <c r="CJ42" s="619"/>
      <c r="CK42" s="619"/>
      <c r="CL42" s="619"/>
      <c r="CM42" s="619"/>
      <c r="CN42" s="619"/>
      <c r="CO42" s="619"/>
      <c r="CP42" s="619"/>
      <c r="CQ42" s="620"/>
      <c r="CR42" s="621">
        <v>3437858</v>
      </c>
      <c r="CS42" s="634"/>
      <c r="CT42" s="634"/>
      <c r="CU42" s="634"/>
      <c r="CV42" s="634"/>
      <c r="CW42" s="634"/>
      <c r="CX42" s="634"/>
      <c r="CY42" s="635"/>
      <c r="CZ42" s="624">
        <v>12.2</v>
      </c>
      <c r="DA42" s="636"/>
      <c r="DB42" s="636"/>
      <c r="DC42" s="637"/>
      <c r="DD42" s="627">
        <v>257087</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x14ac:dyDescent="0.15">
      <c r="B43" s="214" t="s">
        <v>365</v>
      </c>
      <c r="CD43" s="618" t="s">
        <v>366</v>
      </c>
      <c r="CE43" s="619"/>
      <c r="CF43" s="619"/>
      <c r="CG43" s="619"/>
      <c r="CH43" s="619"/>
      <c r="CI43" s="619"/>
      <c r="CJ43" s="619"/>
      <c r="CK43" s="619"/>
      <c r="CL43" s="619"/>
      <c r="CM43" s="619"/>
      <c r="CN43" s="619"/>
      <c r="CO43" s="619"/>
      <c r="CP43" s="619"/>
      <c r="CQ43" s="620"/>
      <c r="CR43" s="621">
        <v>23960</v>
      </c>
      <c r="CS43" s="634"/>
      <c r="CT43" s="634"/>
      <c r="CU43" s="634"/>
      <c r="CV43" s="634"/>
      <c r="CW43" s="634"/>
      <c r="CX43" s="634"/>
      <c r="CY43" s="635"/>
      <c r="CZ43" s="624">
        <v>0.1</v>
      </c>
      <c r="DA43" s="636"/>
      <c r="DB43" s="636"/>
      <c r="DC43" s="637"/>
      <c r="DD43" s="627">
        <v>23960</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x14ac:dyDescent="0.15">
      <c r="B44" s="638" t="s">
        <v>367</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315</v>
      </c>
      <c r="CE44" s="641"/>
      <c r="CF44" s="618" t="s">
        <v>368</v>
      </c>
      <c r="CG44" s="619"/>
      <c r="CH44" s="619"/>
      <c r="CI44" s="619"/>
      <c r="CJ44" s="619"/>
      <c r="CK44" s="619"/>
      <c r="CL44" s="619"/>
      <c r="CM44" s="619"/>
      <c r="CN44" s="619"/>
      <c r="CO44" s="619"/>
      <c r="CP44" s="619"/>
      <c r="CQ44" s="620"/>
      <c r="CR44" s="621">
        <v>3435487</v>
      </c>
      <c r="CS44" s="622"/>
      <c r="CT44" s="622"/>
      <c r="CU44" s="622"/>
      <c r="CV44" s="622"/>
      <c r="CW44" s="622"/>
      <c r="CX44" s="622"/>
      <c r="CY44" s="623"/>
      <c r="CZ44" s="624">
        <v>12.2</v>
      </c>
      <c r="DA44" s="625"/>
      <c r="DB44" s="625"/>
      <c r="DC44" s="626"/>
      <c r="DD44" s="627">
        <v>256119</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x14ac:dyDescent="0.15">
      <c r="B45" s="638" t="s">
        <v>369</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370</v>
      </c>
      <c r="CG45" s="619"/>
      <c r="CH45" s="619"/>
      <c r="CI45" s="619"/>
      <c r="CJ45" s="619"/>
      <c r="CK45" s="619"/>
      <c r="CL45" s="619"/>
      <c r="CM45" s="619"/>
      <c r="CN45" s="619"/>
      <c r="CO45" s="619"/>
      <c r="CP45" s="619"/>
      <c r="CQ45" s="620"/>
      <c r="CR45" s="621">
        <v>2092445</v>
      </c>
      <c r="CS45" s="634"/>
      <c r="CT45" s="634"/>
      <c r="CU45" s="634"/>
      <c r="CV45" s="634"/>
      <c r="CW45" s="634"/>
      <c r="CX45" s="634"/>
      <c r="CY45" s="635"/>
      <c r="CZ45" s="624">
        <v>7.4</v>
      </c>
      <c r="DA45" s="636"/>
      <c r="DB45" s="636"/>
      <c r="DC45" s="637"/>
      <c r="DD45" s="627">
        <v>50091</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x14ac:dyDescent="0.15">
      <c r="B46" s="225"/>
      <c r="CD46" s="642"/>
      <c r="CE46" s="643"/>
      <c r="CF46" s="618" t="s">
        <v>371</v>
      </c>
      <c r="CG46" s="619"/>
      <c r="CH46" s="619"/>
      <c r="CI46" s="619"/>
      <c r="CJ46" s="619"/>
      <c r="CK46" s="619"/>
      <c r="CL46" s="619"/>
      <c r="CM46" s="619"/>
      <c r="CN46" s="619"/>
      <c r="CO46" s="619"/>
      <c r="CP46" s="619"/>
      <c r="CQ46" s="620"/>
      <c r="CR46" s="621">
        <v>1325242</v>
      </c>
      <c r="CS46" s="622"/>
      <c r="CT46" s="622"/>
      <c r="CU46" s="622"/>
      <c r="CV46" s="622"/>
      <c r="CW46" s="622"/>
      <c r="CX46" s="622"/>
      <c r="CY46" s="623"/>
      <c r="CZ46" s="624">
        <v>4.7</v>
      </c>
      <c r="DA46" s="625"/>
      <c r="DB46" s="625"/>
      <c r="DC46" s="626"/>
      <c r="DD46" s="627">
        <v>199197</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x14ac:dyDescent="0.15">
      <c r="B47" s="225"/>
      <c r="CD47" s="642"/>
      <c r="CE47" s="643"/>
      <c r="CF47" s="618" t="s">
        <v>372</v>
      </c>
      <c r="CG47" s="619"/>
      <c r="CH47" s="619"/>
      <c r="CI47" s="619"/>
      <c r="CJ47" s="619"/>
      <c r="CK47" s="619"/>
      <c r="CL47" s="619"/>
      <c r="CM47" s="619"/>
      <c r="CN47" s="619"/>
      <c r="CO47" s="619"/>
      <c r="CP47" s="619"/>
      <c r="CQ47" s="620"/>
      <c r="CR47" s="621">
        <v>2371</v>
      </c>
      <c r="CS47" s="634"/>
      <c r="CT47" s="634"/>
      <c r="CU47" s="634"/>
      <c r="CV47" s="634"/>
      <c r="CW47" s="634"/>
      <c r="CX47" s="634"/>
      <c r="CY47" s="635"/>
      <c r="CZ47" s="624">
        <v>0</v>
      </c>
      <c r="DA47" s="636"/>
      <c r="DB47" s="636"/>
      <c r="DC47" s="637"/>
      <c r="DD47" s="627">
        <v>968</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x14ac:dyDescent="0.15">
      <c r="B48" s="225"/>
      <c r="CD48" s="644"/>
      <c r="CE48" s="645"/>
      <c r="CF48" s="618" t="s">
        <v>373</v>
      </c>
      <c r="CG48" s="619"/>
      <c r="CH48" s="619"/>
      <c r="CI48" s="619"/>
      <c r="CJ48" s="619"/>
      <c r="CK48" s="619"/>
      <c r="CL48" s="619"/>
      <c r="CM48" s="619"/>
      <c r="CN48" s="619"/>
      <c r="CO48" s="619"/>
      <c r="CP48" s="619"/>
      <c r="CQ48" s="620"/>
      <c r="CR48" s="621" t="s">
        <v>132</v>
      </c>
      <c r="CS48" s="622"/>
      <c r="CT48" s="622"/>
      <c r="CU48" s="622"/>
      <c r="CV48" s="622"/>
      <c r="CW48" s="622"/>
      <c r="CX48" s="622"/>
      <c r="CY48" s="623"/>
      <c r="CZ48" s="624" t="s">
        <v>132</v>
      </c>
      <c r="DA48" s="625"/>
      <c r="DB48" s="625"/>
      <c r="DC48" s="626"/>
      <c r="DD48" s="627" t="s">
        <v>132</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x14ac:dyDescent="0.15">
      <c r="B49" s="225"/>
      <c r="CD49" s="602" t="s">
        <v>374</v>
      </c>
      <c r="CE49" s="603"/>
      <c r="CF49" s="603"/>
      <c r="CG49" s="603"/>
      <c r="CH49" s="603"/>
      <c r="CI49" s="603"/>
      <c r="CJ49" s="603"/>
      <c r="CK49" s="603"/>
      <c r="CL49" s="603"/>
      <c r="CM49" s="603"/>
      <c r="CN49" s="603"/>
      <c r="CO49" s="603"/>
      <c r="CP49" s="603"/>
      <c r="CQ49" s="604"/>
      <c r="CR49" s="605">
        <v>28132855</v>
      </c>
      <c r="CS49" s="606"/>
      <c r="CT49" s="606"/>
      <c r="CU49" s="606"/>
      <c r="CV49" s="606"/>
      <c r="CW49" s="606"/>
      <c r="CX49" s="606"/>
      <c r="CY49" s="607"/>
      <c r="CZ49" s="608">
        <v>100</v>
      </c>
      <c r="DA49" s="609"/>
      <c r="DB49" s="609"/>
      <c r="DC49" s="610"/>
      <c r="DD49" s="611">
        <v>16759131</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b2b642LkFUxaB0BAtKiMEJF3ZwD2jn6a+aAPWmAI/t4zWaSkuFopvhCIwuP36jTXzwLzxPAc4F9BrEHva23EVw==" saltValue="wLD7p5OL0+vXtbOVcxqo3A=="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B27:Q27"/>
    <mergeCell ref="R27:Y27"/>
    <mergeCell ref="Z27:AC27"/>
    <mergeCell ref="AD27:AK27"/>
    <mergeCell ref="AL27:AO27"/>
    <mergeCell ref="AP27:BF27"/>
    <mergeCell ref="BG27:BN27"/>
    <mergeCell ref="BO27:BR27"/>
    <mergeCell ref="BS27:CB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90" zoomScaleNormal="90" zoomScaleSheetLayoutView="70" workbookViewId="0"/>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1105" t="s">
        <v>375</v>
      </c>
      <c r="B2" s="1105"/>
      <c r="C2" s="1105"/>
      <c r="D2" s="1105"/>
      <c r="E2" s="1105"/>
      <c r="F2" s="1105"/>
      <c r="G2" s="1105"/>
      <c r="H2" s="1105"/>
      <c r="I2" s="1105"/>
      <c r="J2" s="1105"/>
      <c r="K2" s="1105"/>
      <c r="L2" s="1105"/>
      <c r="M2" s="1105"/>
      <c r="N2" s="1105"/>
      <c r="O2" s="1105"/>
      <c r="P2" s="1105"/>
      <c r="Q2" s="1105"/>
      <c r="R2" s="1105"/>
      <c r="S2" s="1105"/>
      <c r="T2" s="1105"/>
      <c r="U2" s="1105"/>
      <c r="V2" s="1105"/>
      <c r="W2" s="1105"/>
      <c r="X2" s="1105"/>
      <c r="Y2" s="1105"/>
      <c r="Z2" s="1105"/>
      <c r="AA2" s="1105"/>
      <c r="AB2" s="1105"/>
      <c r="AC2" s="1105"/>
      <c r="AD2" s="1105"/>
      <c r="AE2" s="1105"/>
      <c r="AF2" s="1105"/>
      <c r="AG2" s="1105"/>
      <c r="AH2" s="1105"/>
      <c r="AI2" s="1105"/>
      <c r="AJ2" s="1105"/>
      <c r="AK2" s="1105"/>
      <c r="AL2" s="1105"/>
      <c r="AM2" s="1105"/>
      <c r="AN2" s="1105"/>
      <c r="AO2" s="1105"/>
      <c r="AP2" s="1105"/>
      <c r="AQ2" s="1105"/>
      <c r="AR2" s="1105"/>
      <c r="AS2" s="1105"/>
      <c r="AT2" s="1105"/>
      <c r="AU2" s="1105"/>
      <c r="AV2" s="1105"/>
      <c r="AW2" s="1105"/>
      <c r="AX2" s="1105"/>
      <c r="AY2" s="1105"/>
      <c r="AZ2" s="1105"/>
      <c r="BA2" s="1105"/>
      <c r="BB2" s="1105"/>
      <c r="BC2" s="1105"/>
      <c r="BD2" s="1105"/>
      <c r="BE2" s="1105"/>
      <c r="BF2" s="1105"/>
      <c r="BG2" s="1105"/>
      <c r="BH2" s="1105"/>
      <c r="BI2" s="1105"/>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106" t="s">
        <v>376</v>
      </c>
      <c r="DK2" s="1107"/>
      <c r="DL2" s="1107"/>
      <c r="DM2" s="1107"/>
      <c r="DN2" s="1107"/>
      <c r="DO2" s="1108"/>
      <c r="DP2" s="228"/>
      <c r="DQ2" s="1106" t="s">
        <v>377</v>
      </c>
      <c r="DR2" s="1107"/>
      <c r="DS2" s="1107"/>
      <c r="DT2" s="1107"/>
      <c r="DU2" s="1107"/>
      <c r="DV2" s="1107"/>
      <c r="DW2" s="1107"/>
      <c r="DX2" s="1107"/>
      <c r="DY2" s="1107"/>
      <c r="DZ2" s="1108"/>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1055" t="s">
        <v>378</v>
      </c>
      <c r="B4" s="1055"/>
      <c r="C4" s="1055"/>
      <c r="D4" s="1055"/>
      <c r="E4" s="1055"/>
      <c r="F4" s="1055"/>
      <c r="G4" s="1055"/>
      <c r="H4" s="1055"/>
      <c r="I4" s="1055"/>
      <c r="J4" s="1055"/>
      <c r="K4" s="1055"/>
      <c r="L4" s="1055"/>
      <c r="M4" s="1055"/>
      <c r="N4" s="1055"/>
      <c r="O4" s="1055"/>
      <c r="P4" s="1055"/>
      <c r="Q4" s="1055"/>
      <c r="R4" s="1055"/>
      <c r="S4" s="1055"/>
      <c r="T4" s="1055"/>
      <c r="U4" s="1055"/>
      <c r="V4" s="1055"/>
      <c r="W4" s="1055"/>
      <c r="X4" s="1055"/>
      <c r="Y4" s="1055"/>
      <c r="Z4" s="1055"/>
      <c r="AA4" s="1055"/>
      <c r="AB4" s="1055"/>
      <c r="AC4" s="1055"/>
      <c r="AD4" s="1055"/>
      <c r="AE4" s="1055"/>
      <c r="AF4" s="1055"/>
      <c r="AG4" s="1055"/>
      <c r="AH4" s="1055"/>
      <c r="AI4" s="1055"/>
      <c r="AJ4" s="1055"/>
      <c r="AK4" s="1055"/>
      <c r="AL4" s="1055"/>
      <c r="AM4" s="1055"/>
      <c r="AN4" s="1055"/>
      <c r="AO4" s="1055"/>
      <c r="AP4" s="1055"/>
      <c r="AQ4" s="1055"/>
      <c r="AR4" s="1055"/>
      <c r="AS4" s="1055"/>
      <c r="AT4" s="1055"/>
      <c r="AU4" s="1055"/>
      <c r="AV4" s="1055"/>
      <c r="AW4" s="1055"/>
      <c r="AX4" s="1055"/>
      <c r="AY4" s="1055"/>
      <c r="AZ4" s="232"/>
      <c r="BA4" s="232"/>
      <c r="BB4" s="232"/>
      <c r="BC4" s="232"/>
      <c r="BD4" s="232"/>
      <c r="BE4" s="233"/>
      <c r="BF4" s="233"/>
      <c r="BG4" s="233"/>
      <c r="BH4" s="233"/>
      <c r="BI4" s="233"/>
      <c r="BJ4" s="233"/>
      <c r="BK4" s="233"/>
      <c r="BL4" s="233"/>
      <c r="BM4" s="233"/>
      <c r="BN4" s="233"/>
      <c r="BO4" s="233"/>
      <c r="BP4" s="233"/>
      <c r="BQ4" s="730" t="s">
        <v>379</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15">
      <c r="A5" s="992" t="s">
        <v>380</v>
      </c>
      <c r="B5" s="993"/>
      <c r="C5" s="993"/>
      <c r="D5" s="993"/>
      <c r="E5" s="993"/>
      <c r="F5" s="993"/>
      <c r="G5" s="993"/>
      <c r="H5" s="993"/>
      <c r="I5" s="993"/>
      <c r="J5" s="993"/>
      <c r="K5" s="993"/>
      <c r="L5" s="993"/>
      <c r="M5" s="993"/>
      <c r="N5" s="993"/>
      <c r="O5" s="993"/>
      <c r="P5" s="994"/>
      <c r="Q5" s="998" t="s">
        <v>381</v>
      </c>
      <c r="R5" s="999"/>
      <c r="S5" s="999"/>
      <c r="T5" s="999"/>
      <c r="U5" s="1000"/>
      <c r="V5" s="998" t="s">
        <v>382</v>
      </c>
      <c r="W5" s="999"/>
      <c r="X5" s="999"/>
      <c r="Y5" s="999"/>
      <c r="Z5" s="1000"/>
      <c r="AA5" s="998" t="s">
        <v>383</v>
      </c>
      <c r="AB5" s="999"/>
      <c r="AC5" s="999"/>
      <c r="AD5" s="999"/>
      <c r="AE5" s="999"/>
      <c r="AF5" s="1109" t="s">
        <v>384</v>
      </c>
      <c r="AG5" s="999"/>
      <c r="AH5" s="999"/>
      <c r="AI5" s="999"/>
      <c r="AJ5" s="1012"/>
      <c r="AK5" s="999" t="s">
        <v>385</v>
      </c>
      <c r="AL5" s="999"/>
      <c r="AM5" s="999"/>
      <c r="AN5" s="999"/>
      <c r="AO5" s="1000"/>
      <c r="AP5" s="998" t="s">
        <v>386</v>
      </c>
      <c r="AQ5" s="999"/>
      <c r="AR5" s="999"/>
      <c r="AS5" s="999"/>
      <c r="AT5" s="1000"/>
      <c r="AU5" s="998" t="s">
        <v>387</v>
      </c>
      <c r="AV5" s="999"/>
      <c r="AW5" s="999"/>
      <c r="AX5" s="999"/>
      <c r="AY5" s="1012"/>
      <c r="AZ5" s="232"/>
      <c r="BA5" s="232"/>
      <c r="BB5" s="232"/>
      <c r="BC5" s="232"/>
      <c r="BD5" s="232"/>
      <c r="BE5" s="233"/>
      <c r="BF5" s="233"/>
      <c r="BG5" s="233"/>
      <c r="BH5" s="233"/>
      <c r="BI5" s="233"/>
      <c r="BJ5" s="233"/>
      <c r="BK5" s="233"/>
      <c r="BL5" s="233"/>
      <c r="BM5" s="233"/>
      <c r="BN5" s="233"/>
      <c r="BO5" s="233"/>
      <c r="BP5" s="233"/>
      <c r="BQ5" s="992" t="s">
        <v>388</v>
      </c>
      <c r="BR5" s="993"/>
      <c r="BS5" s="993"/>
      <c r="BT5" s="993"/>
      <c r="BU5" s="993"/>
      <c r="BV5" s="993"/>
      <c r="BW5" s="993"/>
      <c r="BX5" s="993"/>
      <c r="BY5" s="993"/>
      <c r="BZ5" s="993"/>
      <c r="CA5" s="993"/>
      <c r="CB5" s="993"/>
      <c r="CC5" s="993"/>
      <c r="CD5" s="993"/>
      <c r="CE5" s="993"/>
      <c r="CF5" s="993"/>
      <c r="CG5" s="994"/>
      <c r="CH5" s="998" t="s">
        <v>389</v>
      </c>
      <c r="CI5" s="999"/>
      <c r="CJ5" s="999"/>
      <c r="CK5" s="999"/>
      <c r="CL5" s="1000"/>
      <c r="CM5" s="998" t="s">
        <v>390</v>
      </c>
      <c r="CN5" s="999"/>
      <c r="CO5" s="999"/>
      <c r="CP5" s="999"/>
      <c r="CQ5" s="1000"/>
      <c r="CR5" s="998" t="s">
        <v>391</v>
      </c>
      <c r="CS5" s="999"/>
      <c r="CT5" s="999"/>
      <c r="CU5" s="999"/>
      <c r="CV5" s="1000"/>
      <c r="CW5" s="998" t="s">
        <v>392</v>
      </c>
      <c r="CX5" s="999"/>
      <c r="CY5" s="999"/>
      <c r="CZ5" s="999"/>
      <c r="DA5" s="1000"/>
      <c r="DB5" s="998" t="s">
        <v>393</v>
      </c>
      <c r="DC5" s="999"/>
      <c r="DD5" s="999"/>
      <c r="DE5" s="999"/>
      <c r="DF5" s="1000"/>
      <c r="DG5" s="1099" t="s">
        <v>394</v>
      </c>
      <c r="DH5" s="1100"/>
      <c r="DI5" s="1100"/>
      <c r="DJ5" s="1100"/>
      <c r="DK5" s="1101"/>
      <c r="DL5" s="1099" t="s">
        <v>395</v>
      </c>
      <c r="DM5" s="1100"/>
      <c r="DN5" s="1100"/>
      <c r="DO5" s="1100"/>
      <c r="DP5" s="1101"/>
      <c r="DQ5" s="998" t="s">
        <v>396</v>
      </c>
      <c r="DR5" s="999"/>
      <c r="DS5" s="999"/>
      <c r="DT5" s="999"/>
      <c r="DU5" s="1000"/>
      <c r="DV5" s="998" t="s">
        <v>387</v>
      </c>
      <c r="DW5" s="999"/>
      <c r="DX5" s="999"/>
      <c r="DY5" s="999"/>
      <c r="DZ5" s="1012"/>
      <c r="EA5" s="234"/>
    </row>
    <row r="6" spans="1:131" s="235" customFormat="1" ht="26.25" customHeight="1" thickBot="1" x14ac:dyDescent="0.2">
      <c r="A6" s="995"/>
      <c r="B6" s="996"/>
      <c r="C6" s="996"/>
      <c r="D6" s="996"/>
      <c r="E6" s="996"/>
      <c r="F6" s="996"/>
      <c r="G6" s="996"/>
      <c r="H6" s="996"/>
      <c r="I6" s="996"/>
      <c r="J6" s="996"/>
      <c r="K6" s="996"/>
      <c r="L6" s="996"/>
      <c r="M6" s="996"/>
      <c r="N6" s="996"/>
      <c r="O6" s="996"/>
      <c r="P6" s="997"/>
      <c r="Q6" s="1001"/>
      <c r="R6" s="1002"/>
      <c r="S6" s="1002"/>
      <c r="T6" s="1002"/>
      <c r="U6" s="1003"/>
      <c r="V6" s="1001"/>
      <c r="W6" s="1002"/>
      <c r="X6" s="1002"/>
      <c r="Y6" s="1002"/>
      <c r="Z6" s="1003"/>
      <c r="AA6" s="1001"/>
      <c r="AB6" s="1002"/>
      <c r="AC6" s="1002"/>
      <c r="AD6" s="1002"/>
      <c r="AE6" s="1002"/>
      <c r="AF6" s="1110"/>
      <c r="AG6" s="1002"/>
      <c r="AH6" s="1002"/>
      <c r="AI6" s="1002"/>
      <c r="AJ6" s="1013"/>
      <c r="AK6" s="1002"/>
      <c r="AL6" s="1002"/>
      <c r="AM6" s="1002"/>
      <c r="AN6" s="1002"/>
      <c r="AO6" s="1003"/>
      <c r="AP6" s="1001"/>
      <c r="AQ6" s="1002"/>
      <c r="AR6" s="1002"/>
      <c r="AS6" s="1002"/>
      <c r="AT6" s="1003"/>
      <c r="AU6" s="1001"/>
      <c r="AV6" s="1002"/>
      <c r="AW6" s="1002"/>
      <c r="AX6" s="1002"/>
      <c r="AY6" s="1013"/>
      <c r="AZ6" s="232"/>
      <c r="BA6" s="232"/>
      <c r="BB6" s="232"/>
      <c r="BC6" s="232"/>
      <c r="BD6" s="232"/>
      <c r="BE6" s="233"/>
      <c r="BF6" s="233"/>
      <c r="BG6" s="233"/>
      <c r="BH6" s="233"/>
      <c r="BI6" s="233"/>
      <c r="BJ6" s="233"/>
      <c r="BK6" s="233"/>
      <c r="BL6" s="233"/>
      <c r="BM6" s="233"/>
      <c r="BN6" s="233"/>
      <c r="BO6" s="233"/>
      <c r="BP6" s="233"/>
      <c r="BQ6" s="995"/>
      <c r="BR6" s="996"/>
      <c r="BS6" s="996"/>
      <c r="BT6" s="996"/>
      <c r="BU6" s="996"/>
      <c r="BV6" s="996"/>
      <c r="BW6" s="996"/>
      <c r="BX6" s="996"/>
      <c r="BY6" s="996"/>
      <c r="BZ6" s="996"/>
      <c r="CA6" s="996"/>
      <c r="CB6" s="996"/>
      <c r="CC6" s="996"/>
      <c r="CD6" s="996"/>
      <c r="CE6" s="996"/>
      <c r="CF6" s="996"/>
      <c r="CG6" s="997"/>
      <c r="CH6" s="1001"/>
      <c r="CI6" s="1002"/>
      <c r="CJ6" s="1002"/>
      <c r="CK6" s="1002"/>
      <c r="CL6" s="1003"/>
      <c r="CM6" s="1001"/>
      <c r="CN6" s="1002"/>
      <c r="CO6" s="1002"/>
      <c r="CP6" s="1002"/>
      <c r="CQ6" s="1003"/>
      <c r="CR6" s="1001"/>
      <c r="CS6" s="1002"/>
      <c r="CT6" s="1002"/>
      <c r="CU6" s="1002"/>
      <c r="CV6" s="1003"/>
      <c r="CW6" s="1001"/>
      <c r="CX6" s="1002"/>
      <c r="CY6" s="1002"/>
      <c r="CZ6" s="1002"/>
      <c r="DA6" s="1003"/>
      <c r="DB6" s="1001"/>
      <c r="DC6" s="1002"/>
      <c r="DD6" s="1002"/>
      <c r="DE6" s="1002"/>
      <c r="DF6" s="1003"/>
      <c r="DG6" s="1102"/>
      <c r="DH6" s="1103"/>
      <c r="DI6" s="1103"/>
      <c r="DJ6" s="1103"/>
      <c r="DK6" s="1104"/>
      <c r="DL6" s="1102"/>
      <c r="DM6" s="1103"/>
      <c r="DN6" s="1103"/>
      <c r="DO6" s="1103"/>
      <c r="DP6" s="1104"/>
      <c r="DQ6" s="1001"/>
      <c r="DR6" s="1002"/>
      <c r="DS6" s="1002"/>
      <c r="DT6" s="1002"/>
      <c r="DU6" s="1003"/>
      <c r="DV6" s="1001"/>
      <c r="DW6" s="1002"/>
      <c r="DX6" s="1002"/>
      <c r="DY6" s="1002"/>
      <c r="DZ6" s="1013"/>
      <c r="EA6" s="234"/>
    </row>
    <row r="7" spans="1:131" s="235" customFormat="1" ht="26.25" customHeight="1" thickTop="1" x14ac:dyDescent="0.15">
      <c r="A7" s="236">
        <v>1</v>
      </c>
      <c r="B7" s="1043" t="s">
        <v>397</v>
      </c>
      <c r="C7" s="1044"/>
      <c r="D7" s="1044"/>
      <c r="E7" s="1044"/>
      <c r="F7" s="1044"/>
      <c r="G7" s="1044"/>
      <c r="H7" s="1044"/>
      <c r="I7" s="1044"/>
      <c r="J7" s="1044"/>
      <c r="K7" s="1044"/>
      <c r="L7" s="1044"/>
      <c r="M7" s="1044"/>
      <c r="N7" s="1044"/>
      <c r="O7" s="1044"/>
      <c r="P7" s="1045"/>
      <c r="Q7" s="1089">
        <v>29723</v>
      </c>
      <c r="R7" s="1090"/>
      <c r="S7" s="1090"/>
      <c r="T7" s="1090"/>
      <c r="U7" s="1090"/>
      <c r="V7" s="1090">
        <v>28133</v>
      </c>
      <c r="W7" s="1090"/>
      <c r="X7" s="1090"/>
      <c r="Y7" s="1090"/>
      <c r="Z7" s="1090"/>
      <c r="AA7" s="1090">
        <v>1590</v>
      </c>
      <c r="AB7" s="1090"/>
      <c r="AC7" s="1090"/>
      <c r="AD7" s="1090"/>
      <c r="AE7" s="1091"/>
      <c r="AF7" s="1092">
        <v>1423</v>
      </c>
      <c r="AG7" s="1093"/>
      <c r="AH7" s="1093"/>
      <c r="AI7" s="1093"/>
      <c r="AJ7" s="1094"/>
      <c r="AK7" s="1095">
        <v>2190</v>
      </c>
      <c r="AL7" s="1096"/>
      <c r="AM7" s="1096"/>
      <c r="AN7" s="1096"/>
      <c r="AO7" s="1096"/>
      <c r="AP7" s="1096">
        <v>15108</v>
      </c>
      <c r="AQ7" s="1096"/>
      <c r="AR7" s="1096"/>
      <c r="AS7" s="1096"/>
      <c r="AT7" s="1096"/>
      <c r="AU7" s="1097"/>
      <c r="AV7" s="1097"/>
      <c r="AW7" s="1097"/>
      <c r="AX7" s="1097"/>
      <c r="AY7" s="1098"/>
      <c r="AZ7" s="232"/>
      <c r="BA7" s="232"/>
      <c r="BB7" s="232"/>
      <c r="BC7" s="232"/>
      <c r="BD7" s="232"/>
      <c r="BE7" s="233"/>
      <c r="BF7" s="233"/>
      <c r="BG7" s="233"/>
      <c r="BH7" s="233"/>
      <c r="BI7" s="233"/>
      <c r="BJ7" s="233"/>
      <c r="BK7" s="233"/>
      <c r="BL7" s="233"/>
      <c r="BM7" s="233"/>
      <c r="BN7" s="233"/>
      <c r="BO7" s="233"/>
      <c r="BP7" s="233"/>
      <c r="BQ7" s="236">
        <v>1</v>
      </c>
      <c r="BR7" s="237"/>
      <c r="BS7" s="1083" t="s">
        <v>611</v>
      </c>
      <c r="BT7" s="1084"/>
      <c r="BU7" s="1084"/>
      <c r="BV7" s="1084"/>
      <c r="BW7" s="1084"/>
      <c r="BX7" s="1084"/>
      <c r="BY7" s="1084"/>
      <c r="BZ7" s="1084"/>
      <c r="CA7" s="1084"/>
      <c r="CB7" s="1084"/>
      <c r="CC7" s="1084"/>
      <c r="CD7" s="1084"/>
      <c r="CE7" s="1084"/>
      <c r="CF7" s="1084"/>
      <c r="CG7" s="1085"/>
      <c r="CH7" s="1086">
        <v>0</v>
      </c>
      <c r="CI7" s="1087"/>
      <c r="CJ7" s="1087"/>
      <c r="CK7" s="1087"/>
      <c r="CL7" s="1088"/>
      <c r="CM7" s="1086">
        <v>118</v>
      </c>
      <c r="CN7" s="1087"/>
      <c r="CO7" s="1087"/>
      <c r="CP7" s="1087"/>
      <c r="CQ7" s="1088"/>
      <c r="CR7" s="1086">
        <v>6</v>
      </c>
      <c r="CS7" s="1087"/>
      <c r="CT7" s="1087"/>
      <c r="CU7" s="1087"/>
      <c r="CV7" s="1088"/>
      <c r="CW7" s="1086" t="s">
        <v>593</v>
      </c>
      <c r="CX7" s="1087"/>
      <c r="CY7" s="1087"/>
      <c r="CZ7" s="1087"/>
      <c r="DA7" s="1088"/>
      <c r="DB7" s="1086">
        <v>121</v>
      </c>
      <c r="DC7" s="1087"/>
      <c r="DD7" s="1087"/>
      <c r="DE7" s="1087"/>
      <c r="DF7" s="1088"/>
      <c r="DG7" s="1086">
        <v>0</v>
      </c>
      <c r="DH7" s="1087"/>
      <c r="DI7" s="1087"/>
      <c r="DJ7" s="1087"/>
      <c r="DK7" s="1088"/>
      <c r="DL7" s="1086">
        <v>0</v>
      </c>
      <c r="DM7" s="1087"/>
      <c r="DN7" s="1087"/>
      <c r="DO7" s="1087"/>
      <c r="DP7" s="1088"/>
      <c r="DQ7" s="1086">
        <v>81</v>
      </c>
      <c r="DR7" s="1087"/>
      <c r="DS7" s="1087"/>
      <c r="DT7" s="1087"/>
      <c r="DU7" s="1088"/>
      <c r="DV7" s="1083"/>
      <c r="DW7" s="1084"/>
      <c r="DX7" s="1084"/>
      <c r="DY7" s="1084"/>
      <c r="DZ7" s="1111"/>
      <c r="EA7" s="234"/>
    </row>
    <row r="8" spans="1:131" s="235" customFormat="1" ht="26.25" customHeight="1" x14ac:dyDescent="0.15">
      <c r="A8" s="238">
        <v>2</v>
      </c>
      <c r="B8" s="1027"/>
      <c r="C8" s="1028"/>
      <c r="D8" s="1028"/>
      <c r="E8" s="1028"/>
      <c r="F8" s="1028"/>
      <c r="G8" s="1028"/>
      <c r="H8" s="1028"/>
      <c r="I8" s="1028"/>
      <c r="J8" s="1028"/>
      <c r="K8" s="1028"/>
      <c r="L8" s="1028"/>
      <c r="M8" s="1028"/>
      <c r="N8" s="1028"/>
      <c r="O8" s="1028"/>
      <c r="P8" s="1029"/>
      <c r="Q8" s="1035"/>
      <c r="R8" s="1036"/>
      <c r="S8" s="1036"/>
      <c r="T8" s="1036"/>
      <c r="U8" s="1036"/>
      <c r="V8" s="1036"/>
      <c r="W8" s="1036"/>
      <c r="X8" s="1036"/>
      <c r="Y8" s="1036"/>
      <c r="Z8" s="1036"/>
      <c r="AA8" s="1036"/>
      <c r="AB8" s="1036"/>
      <c r="AC8" s="1036"/>
      <c r="AD8" s="1036"/>
      <c r="AE8" s="1037"/>
      <c r="AF8" s="1032"/>
      <c r="AG8" s="1033"/>
      <c r="AH8" s="1033"/>
      <c r="AI8" s="1033"/>
      <c r="AJ8" s="1034"/>
      <c r="AK8" s="1076"/>
      <c r="AL8" s="1077"/>
      <c r="AM8" s="1077"/>
      <c r="AN8" s="1077"/>
      <c r="AO8" s="1077"/>
      <c r="AP8" s="1077"/>
      <c r="AQ8" s="1077"/>
      <c r="AR8" s="1077"/>
      <c r="AS8" s="1077"/>
      <c r="AT8" s="1077"/>
      <c r="AU8" s="1078"/>
      <c r="AV8" s="1078"/>
      <c r="AW8" s="1078"/>
      <c r="AX8" s="1078"/>
      <c r="AY8" s="1079"/>
      <c r="AZ8" s="232"/>
      <c r="BA8" s="232"/>
      <c r="BB8" s="232"/>
      <c r="BC8" s="232"/>
      <c r="BD8" s="232"/>
      <c r="BE8" s="233"/>
      <c r="BF8" s="233"/>
      <c r="BG8" s="233"/>
      <c r="BH8" s="233"/>
      <c r="BI8" s="233"/>
      <c r="BJ8" s="233"/>
      <c r="BK8" s="233"/>
      <c r="BL8" s="233"/>
      <c r="BM8" s="233"/>
      <c r="BN8" s="233"/>
      <c r="BO8" s="233"/>
      <c r="BP8" s="233"/>
      <c r="BQ8" s="238">
        <v>2</v>
      </c>
      <c r="BR8" s="239"/>
      <c r="BS8" s="989"/>
      <c r="BT8" s="990"/>
      <c r="BU8" s="990"/>
      <c r="BV8" s="990"/>
      <c r="BW8" s="990"/>
      <c r="BX8" s="990"/>
      <c r="BY8" s="990"/>
      <c r="BZ8" s="990"/>
      <c r="CA8" s="990"/>
      <c r="CB8" s="990"/>
      <c r="CC8" s="990"/>
      <c r="CD8" s="990"/>
      <c r="CE8" s="990"/>
      <c r="CF8" s="990"/>
      <c r="CG8" s="1011"/>
      <c r="CH8" s="986"/>
      <c r="CI8" s="987"/>
      <c r="CJ8" s="987"/>
      <c r="CK8" s="987"/>
      <c r="CL8" s="988"/>
      <c r="CM8" s="986"/>
      <c r="CN8" s="987"/>
      <c r="CO8" s="987"/>
      <c r="CP8" s="987"/>
      <c r="CQ8" s="988"/>
      <c r="CR8" s="986"/>
      <c r="CS8" s="987"/>
      <c r="CT8" s="987"/>
      <c r="CU8" s="987"/>
      <c r="CV8" s="988"/>
      <c r="CW8" s="986"/>
      <c r="CX8" s="987"/>
      <c r="CY8" s="987"/>
      <c r="CZ8" s="987"/>
      <c r="DA8" s="988"/>
      <c r="DB8" s="986"/>
      <c r="DC8" s="987"/>
      <c r="DD8" s="987"/>
      <c r="DE8" s="987"/>
      <c r="DF8" s="988"/>
      <c r="DG8" s="986"/>
      <c r="DH8" s="987"/>
      <c r="DI8" s="987"/>
      <c r="DJ8" s="987"/>
      <c r="DK8" s="988"/>
      <c r="DL8" s="986"/>
      <c r="DM8" s="987"/>
      <c r="DN8" s="987"/>
      <c r="DO8" s="987"/>
      <c r="DP8" s="988"/>
      <c r="DQ8" s="986"/>
      <c r="DR8" s="987"/>
      <c r="DS8" s="987"/>
      <c r="DT8" s="987"/>
      <c r="DU8" s="988"/>
      <c r="DV8" s="989"/>
      <c r="DW8" s="990"/>
      <c r="DX8" s="990"/>
      <c r="DY8" s="990"/>
      <c r="DZ8" s="991"/>
      <c r="EA8" s="234"/>
    </row>
    <row r="9" spans="1:131" s="235" customFormat="1" ht="26.25" customHeight="1" x14ac:dyDescent="0.15">
      <c r="A9" s="238">
        <v>3</v>
      </c>
      <c r="B9" s="1027"/>
      <c r="C9" s="1028"/>
      <c r="D9" s="1028"/>
      <c r="E9" s="1028"/>
      <c r="F9" s="1028"/>
      <c r="G9" s="1028"/>
      <c r="H9" s="1028"/>
      <c r="I9" s="1028"/>
      <c r="J9" s="1028"/>
      <c r="K9" s="1028"/>
      <c r="L9" s="1028"/>
      <c r="M9" s="1028"/>
      <c r="N9" s="1028"/>
      <c r="O9" s="1028"/>
      <c r="P9" s="1029"/>
      <c r="Q9" s="1035"/>
      <c r="R9" s="1036"/>
      <c r="S9" s="1036"/>
      <c r="T9" s="1036"/>
      <c r="U9" s="1036"/>
      <c r="V9" s="1036"/>
      <c r="W9" s="1036"/>
      <c r="X9" s="1036"/>
      <c r="Y9" s="1036"/>
      <c r="Z9" s="1036"/>
      <c r="AA9" s="1036"/>
      <c r="AB9" s="1036"/>
      <c r="AC9" s="1036"/>
      <c r="AD9" s="1036"/>
      <c r="AE9" s="1037"/>
      <c r="AF9" s="1032"/>
      <c r="AG9" s="1033"/>
      <c r="AH9" s="1033"/>
      <c r="AI9" s="1033"/>
      <c r="AJ9" s="1034"/>
      <c r="AK9" s="1076"/>
      <c r="AL9" s="1077"/>
      <c r="AM9" s="1077"/>
      <c r="AN9" s="1077"/>
      <c r="AO9" s="1077"/>
      <c r="AP9" s="1077"/>
      <c r="AQ9" s="1077"/>
      <c r="AR9" s="1077"/>
      <c r="AS9" s="1077"/>
      <c r="AT9" s="1077"/>
      <c r="AU9" s="1078"/>
      <c r="AV9" s="1078"/>
      <c r="AW9" s="1078"/>
      <c r="AX9" s="1078"/>
      <c r="AY9" s="1079"/>
      <c r="AZ9" s="232"/>
      <c r="BA9" s="232"/>
      <c r="BB9" s="232"/>
      <c r="BC9" s="232"/>
      <c r="BD9" s="232"/>
      <c r="BE9" s="233"/>
      <c r="BF9" s="233"/>
      <c r="BG9" s="233"/>
      <c r="BH9" s="233"/>
      <c r="BI9" s="233"/>
      <c r="BJ9" s="233"/>
      <c r="BK9" s="233"/>
      <c r="BL9" s="233"/>
      <c r="BM9" s="233"/>
      <c r="BN9" s="233"/>
      <c r="BO9" s="233"/>
      <c r="BP9" s="233"/>
      <c r="BQ9" s="238">
        <v>3</v>
      </c>
      <c r="BR9" s="239"/>
      <c r="BS9" s="989"/>
      <c r="BT9" s="990"/>
      <c r="BU9" s="990"/>
      <c r="BV9" s="990"/>
      <c r="BW9" s="990"/>
      <c r="BX9" s="990"/>
      <c r="BY9" s="990"/>
      <c r="BZ9" s="990"/>
      <c r="CA9" s="990"/>
      <c r="CB9" s="990"/>
      <c r="CC9" s="990"/>
      <c r="CD9" s="990"/>
      <c r="CE9" s="990"/>
      <c r="CF9" s="990"/>
      <c r="CG9" s="1011"/>
      <c r="CH9" s="986"/>
      <c r="CI9" s="987"/>
      <c r="CJ9" s="987"/>
      <c r="CK9" s="987"/>
      <c r="CL9" s="988"/>
      <c r="CM9" s="986"/>
      <c r="CN9" s="987"/>
      <c r="CO9" s="987"/>
      <c r="CP9" s="987"/>
      <c r="CQ9" s="988"/>
      <c r="CR9" s="986"/>
      <c r="CS9" s="987"/>
      <c r="CT9" s="987"/>
      <c r="CU9" s="987"/>
      <c r="CV9" s="988"/>
      <c r="CW9" s="986"/>
      <c r="CX9" s="987"/>
      <c r="CY9" s="987"/>
      <c r="CZ9" s="987"/>
      <c r="DA9" s="988"/>
      <c r="DB9" s="986"/>
      <c r="DC9" s="987"/>
      <c r="DD9" s="987"/>
      <c r="DE9" s="987"/>
      <c r="DF9" s="988"/>
      <c r="DG9" s="986"/>
      <c r="DH9" s="987"/>
      <c r="DI9" s="987"/>
      <c r="DJ9" s="987"/>
      <c r="DK9" s="988"/>
      <c r="DL9" s="986"/>
      <c r="DM9" s="987"/>
      <c r="DN9" s="987"/>
      <c r="DO9" s="987"/>
      <c r="DP9" s="988"/>
      <c r="DQ9" s="986"/>
      <c r="DR9" s="987"/>
      <c r="DS9" s="987"/>
      <c r="DT9" s="987"/>
      <c r="DU9" s="988"/>
      <c r="DV9" s="989"/>
      <c r="DW9" s="990"/>
      <c r="DX9" s="990"/>
      <c r="DY9" s="990"/>
      <c r="DZ9" s="991"/>
      <c r="EA9" s="234"/>
    </row>
    <row r="10" spans="1:131" s="235" customFormat="1" ht="26.25" customHeight="1" x14ac:dyDescent="0.15">
      <c r="A10" s="238">
        <v>4</v>
      </c>
      <c r="B10" s="1027"/>
      <c r="C10" s="1028"/>
      <c r="D10" s="1028"/>
      <c r="E10" s="1028"/>
      <c r="F10" s="1028"/>
      <c r="G10" s="1028"/>
      <c r="H10" s="1028"/>
      <c r="I10" s="1028"/>
      <c r="J10" s="1028"/>
      <c r="K10" s="1028"/>
      <c r="L10" s="1028"/>
      <c r="M10" s="1028"/>
      <c r="N10" s="1028"/>
      <c r="O10" s="1028"/>
      <c r="P10" s="1029"/>
      <c r="Q10" s="1035"/>
      <c r="R10" s="1036"/>
      <c r="S10" s="1036"/>
      <c r="T10" s="1036"/>
      <c r="U10" s="1036"/>
      <c r="V10" s="1036"/>
      <c r="W10" s="1036"/>
      <c r="X10" s="1036"/>
      <c r="Y10" s="1036"/>
      <c r="Z10" s="1036"/>
      <c r="AA10" s="1036"/>
      <c r="AB10" s="1036"/>
      <c r="AC10" s="1036"/>
      <c r="AD10" s="1036"/>
      <c r="AE10" s="1037"/>
      <c r="AF10" s="1032"/>
      <c r="AG10" s="1033"/>
      <c r="AH10" s="1033"/>
      <c r="AI10" s="1033"/>
      <c r="AJ10" s="1034"/>
      <c r="AK10" s="1076"/>
      <c r="AL10" s="1077"/>
      <c r="AM10" s="1077"/>
      <c r="AN10" s="1077"/>
      <c r="AO10" s="1077"/>
      <c r="AP10" s="1077"/>
      <c r="AQ10" s="1077"/>
      <c r="AR10" s="1077"/>
      <c r="AS10" s="1077"/>
      <c r="AT10" s="1077"/>
      <c r="AU10" s="1078"/>
      <c r="AV10" s="1078"/>
      <c r="AW10" s="1078"/>
      <c r="AX10" s="1078"/>
      <c r="AY10" s="1079"/>
      <c r="AZ10" s="232"/>
      <c r="BA10" s="232"/>
      <c r="BB10" s="232"/>
      <c r="BC10" s="232"/>
      <c r="BD10" s="232"/>
      <c r="BE10" s="233"/>
      <c r="BF10" s="233"/>
      <c r="BG10" s="233"/>
      <c r="BH10" s="233"/>
      <c r="BI10" s="233"/>
      <c r="BJ10" s="233"/>
      <c r="BK10" s="233"/>
      <c r="BL10" s="233"/>
      <c r="BM10" s="233"/>
      <c r="BN10" s="233"/>
      <c r="BO10" s="233"/>
      <c r="BP10" s="233"/>
      <c r="BQ10" s="238">
        <v>4</v>
      </c>
      <c r="BR10" s="239"/>
      <c r="BS10" s="989"/>
      <c r="BT10" s="990"/>
      <c r="BU10" s="990"/>
      <c r="BV10" s="990"/>
      <c r="BW10" s="990"/>
      <c r="BX10" s="990"/>
      <c r="BY10" s="990"/>
      <c r="BZ10" s="990"/>
      <c r="CA10" s="990"/>
      <c r="CB10" s="990"/>
      <c r="CC10" s="990"/>
      <c r="CD10" s="990"/>
      <c r="CE10" s="990"/>
      <c r="CF10" s="990"/>
      <c r="CG10" s="1011"/>
      <c r="CH10" s="986"/>
      <c r="CI10" s="987"/>
      <c r="CJ10" s="987"/>
      <c r="CK10" s="987"/>
      <c r="CL10" s="988"/>
      <c r="CM10" s="986"/>
      <c r="CN10" s="987"/>
      <c r="CO10" s="987"/>
      <c r="CP10" s="987"/>
      <c r="CQ10" s="988"/>
      <c r="CR10" s="986"/>
      <c r="CS10" s="987"/>
      <c r="CT10" s="987"/>
      <c r="CU10" s="987"/>
      <c r="CV10" s="988"/>
      <c r="CW10" s="986"/>
      <c r="CX10" s="987"/>
      <c r="CY10" s="987"/>
      <c r="CZ10" s="987"/>
      <c r="DA10" s="988"/>
      <c r="DB10" s="986"/>
      <c r="DC10" s="987"/>
      <c r="DD10" s="987"/>
      <c r="DE10" s="987"/>
      <c r="DF10" s="988"/>
      <c r="DG10" s="986"/>
      <c r="DH10" s="987"/>
      <c r="DI10" s="987"/>
      <c r="DJ10" s="987"/>
      <c r="DK10" s="988"/>
      <c r="DL10" s="986"/>
      <c r="DM10" s="987"/>
      <c r="DN10" s="987"/>
      <c r="DO10" s="987"/>
      <c r="DP10" s="988"/>
      <c r="DQ10" s="986"/>
      <c r="DR10" s="987"/>
      <c r="DS10" s="987"/>
      <c r="DT10" s="987"/>
      <c r="DU10" s="988"/>
      <c r="DV10" s="989"/>
      <c r="DW10" s="990"/>
      <c r="DX10" s="990"/>
      <c r="DY10" s="990"/>
      <c r="DZ10" s="991"/>
      <c r="EA10" s="234"/>
    </row>
    <row r="11" spans="1:131" s="235" customFormat="1" ht="26.25" customHeight="1" x14ac:dyDescent="0.15">
      <c r="A11" s="238">
        <v>5</v>
      </c>
      <c r="B11" s="1027"/>
      <c r="C11" s="1028"/>
      <c r="D11" s="1028"/>
      <c r="E11" s="1028"/>
      <c r="F11" s="1028"/>
      <c r="G11" s="1028"/>
      <c r="H11" s="1028"/>
      <c r="I11" s="1028"/>
      <c r="J11" s="1028"/>
      <c r="K11" s="1028"/>
      <c r="L11" s="1028"/>
      <c r="M11" s="1028"/>
      <c r="N11" s="1028"/>
      <c r="O11" s="1028"/>
      <c r="P11" s="1029"/>
      <c r="Q11" s="1035"/>
      <c r="R11" s="1036"/>
      <c r="S11" s="1036"/>
      <c r="T11" s="1036"/>
      <c r="U11" s="1036"/>
      <c r="V11" s="1036"/>
      <c r="W11" s="1036"/>
      <c r="X11" s="1036"/>
      <c r="Y11" s="1036"/>
      <c r="Z11" s="1036"/>
      <c r="AA11" s="1036"/>
      <c r="AB11" s="1036"/>
      <c r="AC11" s="1036"/>
      <c r="AD11" s="1036"/>
      <c r="AE11" s="1037"/>
      <c r="AF11" s="1032"/>
      <c r="AG11" s="1033"/>
      <c r="AH11" s="1033"/>
      <c r="AI11" s="1033"/>
      <c r="AJ11" s="1034"/>
      <c r="AK11" s="1076"/>
      <c r="AL11" s="1077"/>
      <c r="AM11" s="1077"/>
      <c r="AN11" s="1077"/>
      <c r="AO11" s="1077"/>
      <c r="AP11" s="1077"/>
      <c r="AQ11" s="1077"/>
      <c r="AR11" s="1077"/>
      <c r="AS11" s="1077"/>
      <c r="AT11" s="1077"/>
      <c r="AU11" s="1078"/>
      <c r="AV11" s="1078"/>
      <c r="AW11" s="1078"/>
      <c r="AX11" s="1078"/>
      <c r="AY11" s="1079"/>
      <c r="AZ11" s="232"/>
      <c r="BA11" s="232"/>
      <c r="BB11" s="232"/>
      <c r="BC11" s="232"/>
      <c r="BD11" s="232"/>
      <c r="BE11" s="233"/>
      <c r="BF11" s="233"/>
      <c r="BG11" s="233"/>
      <c r="BH11" s="233"/>
      <c r="BI11" s="233"/>
      <c r="BJ11" s="233"/>
      <c r="BK11" s="233"/>
      <c r="BL11" s="233"/>
      <c r="BM11" s="233"/>
      <c r="BN11" s="233"/>
      <c r="BO11" s="233"/>
      <c r="BP11" s="233"/>
      <c r="BQ11" s="238">
        <v>5</v>
      </c>
      <c r="BR11" s="239"/>
      <c r="BS11" s="989"/>
      <c r="BT11" s="990"/>
      <c r="BU11" s="990"/>
      <c r="BV11" s="990"/>
      <c r="BW11" s="990"/>
      <c r="BX11" s="990"/>
      <c r="BY11" s="990"/>
      <c r="BZ11" s="990"/>
      <c r="CA11" s="990"/>
      <c r="CB11" s="990"/>
      <c r="CC11" s="990"/>
      <c r="CD11" s="990"/>
      <c r="CE11" s="990"/>
      <c r="CF11" s="990"/>
      <c r="CG11" s="1011"/>
      <c r="CH11" s="986"/>
      <c r="CI11" s="987"/>
      <c r="CJ11" s="987"/>
      <c r="CK11" s="987"/>
      <c r="CL11" s="988"/>
      <c r="CM11" s="986"/>
      <c r="CN11" s="987"/>
      <c r="CO11" s="987"/>
      <c r="CP11" s="987"/>
      <c r="CQ11" s="988"/>
      <c r="CR11" s="986"/>
      <c r="CS11" s="987"/>
      <c r="CT11" s="987"/>
      <c r="CU11" s="987"/>
      <c r="CV11" s="988"/>
      <c r="CW11" s="986"/>
      <c r="CX11" s="987"/>
      <c r="CY11" s="987"/>
      <c r="CZ11" s="987"/>
      <c r="DA11" s="988"/>
      <c r="DB11" s="986"/>
      <c r="DC11" s="987"/>
      <c r="DD11" s="987"/>
      <c r="DE11" s="987"/>
      <c r="DF11" s="988"/>
      <c r="DG11" s="986"/>
      <c r="DH11" s="987"/>
      <c r="DI11" s="987"/>
      <c r="DJ11" s="987"/>
      <c r="DK11" s="988"/>
      <c r="DL11" s="986"/>
      <c r="DM11" s="987"/>
      <c r="DN11" s="987"/>
      <c r="DO11" s="987"/>
      <c r="DP11" s="988"/>
      <c r="DQ11" s="986"/>
      <c r="DR11" s="987"/>
      <c r="DS11" s="987"/>
      <c r="DT11" s="987"/>
      <c r="DU11" s="988"/>
      <c r="DV11" s="989"/>
      <c r="DW11" s="990"/>
      <c r="DX11" s="990"/>
      <c r="DY11" s="990"/>
      <c r="DZ11" s="991"/>
      <c r="EA11" s="234"/>
    </row>
    <row r="12" spans="1:131" s="235" customFormat="1" ht="26.25" customHeight="1" x14ac:dyDescent="0.15">
      <c r="A12" s="238">
        <v>6</v>
      </c>
      <c r="B12" s="1027"/>
      <c r="C12" s="1028"/>
      <c r="D12" s="1028"/>
      <c r="E12" s="1028"/>
      <c r="F12" s="1028"/>
      <c r="G12" s="1028"/>
      <c r="H12" s="1028"/>
      <c r="I12" s="1028"/>
      <c r="J12" s="1028"/>
      <c r="K12" s="1028"/>
      <c r="L12" s="1028"/>
      <c r="M12" s="1028"/>
      <c r="N12" s="1028"/>
      <c r="O12" s="1028"/>
      <c r="P12" s="1029"/>
      <c r="Q12" s="1035"/>
      <c r="R12" s="1036"/>
      <c r="S12" s="1036"/>
      <c r="T12" s="1036"/>
      <c r="U12" s="1036"/>
      <c r="V12" s="1036"/>
      <c r="W12" s="1036"/>
      <c r="X12" s="1036"/>
      <c r="Y12" s="1036"/>
      <c r="Z12" s="1036"/>
      <c r="AA12" s="1036"/>
      <c r="AB12" s="1036"/>
      <c r="AC12" s="1036"/>
      <c r="AD12" s="1036"/>
      <c r="AE12" s="1037"/>
      <c r="AF12" s="1032"/>
      <c r="AG12" s="1033"/>
      <c r="AH12" s="1033"/>
      <c r="AI12" s="1033"/>
      <c r="AJ12" s="1034"/>
      <c r="AK12" s="1076"/>
      <c r="AL12" s="1077"/>
      <c r="AM12" s="1077"/>
      <c r="AN12" s="1077"/>
      <c r="AO12" s="1077"/>
      <c r="AP12" s="1077"/>
      <c r="AQ12" s="1077"/>
      <c r="AR12" s="1077"/>
      <c r="AS12" s="1077"/>
      <c r="AT12" s="1077"/>
      <c r="AU12" s="1078"/>
      <c r="AV12" s="1078"/>
      <c r="AW12" s="1078"/>
      <c r="AX12" s="1078"/>
      <c r="AY12" s="1079"/>
      <c r="AZ12" s="232"/>
      <c r="BA12" s="232"/>
      <c r="BB12" s="232"/>
      <c r="BC12" s="232"/>
      <c r="BD12" s="232"/>
      <c r="BE12" s="233"/>
      <c r="BF12" s="233"/>
      <c r="BG12" s="233"/>
      <c r="BH12" s="233"/>
      <c r="BI12" s="233"/>
      <c r="BJ12" s="233"/>
      <c r="BK12" s="233"/>
      <c r="BL12" s="233"/>
      <c r="BM12" s="233"/>
      <c r="BN12" s="233"/>
      <c r="BO12" s="233"/>
      <c r="BP12" s="233"/>
      <c r="BQ12" s="238">
        <v>6</v>
      </c>
      <c r="BR12" s="239"/>
      <c r="BS12" s="989"/>
      <c r="BT12" s="990"/>
      <c r="BU12" s="990"/>
      <c r="BV12" s="990"/>
      <c r="BW12" s="990"/>
      <c r="BX12" s="990"/>
      <c r="BY12" s="990"/>
      <c r="BZ12" s="990"/>
      <c r="CA12" s="990"/>
      <c r="CB12" s="990"/>
      <c r="CC12" s="990"/>
      <c r="CD12" s="990"/>
      <c r="CE12" s="990"/>
      <c r="CF12" s="990"/>
      <c r="CG12" s="1011"/>
      <c r="CH12" s="986"/>
      <c r="CI12" s="987"/>
      <c r="CJ12" s="987"/>
      <c r="CK12" s="987"/>
      <c r="CL12" s="988"/>
      <c r="CM12" s="986"/>
      <c r="CN12" s="987"/>
      <c r="CO12" s="987"/>
      <c r="CP12" s="987"/>
      <c r="CQ12" s="988"/>
      <c r="CR12" s="986"/>
      <c r="CS12" s="987"/>
      <c r="CT12" s="987"/>
      <c r="CU12" s="987"/>
      <c r="CV12" s="988"/>
      <c r="CW12" s="986"/>
      <c r="CX12" s="987"/>
      <c r="CY12" s="987"/>
      <c r="CZ12" s="987"/>
      <c r="DA12" s="988"/>
      <c r="DB12" s="986"/>
      <c r="DC12" s="987"/>
      <c r="DD12" s="987"/>
      <c r="DE12" s="987"/>
      <c r="DF12" s="988"/>
      <c r="DG12" s="986"/>
      <c r="DH12" s="987"/>
      <c r="DI12" s="987"/>
      <c r="DJ12" s="987"/>
      <c r="DK12" s="988"/>
      <c r="DL12" s="986"/>
      <c r="DM12" s="987"/>
      <c r="DN12" s="987"/>
      <c r="DO12" s="987"/>
      <c r="DP12" s="988"/>
      <c r="DQ12" s="986"/>
      <c r="DR12" s="987"/>
      <c r="DS12" s="987"/>
      <c r="DT12" s="987"/>
      <c r="DU12" s="988"/>
      <c r="DV12" s="989"/>
      <c r="DW12" s="990"/>
      <c r="DX12" s="990"/>
      <c r="DY12" s="990"/>
      <c r="DZ12" s="991"/>
      <c r="EA12" s="234"/>
    </row>
    <row r="13" spans="1:131" s="235" customFormat="1" ht="26.25" customHeight="1" x14ac:dyDescent="0.15">
      <c r="A13" s="238">
        <v>7</v>
      </c>
      <c r="B13" s="1027"/>
      <c r="C13" s="1028"/>
      <c r="D13" s="1028"/>
      <c r="E13" s="1028"/>
      <c r="F13" s="1028"/>
      <c r="G13" s="1028"/>
      <c r="H13" s="1028"/>
      <c r="I13" s="1028"/>
      <c r="J13" s="1028"/>
      <c r="K13" s="1028"/>
      <c r="L13" s="1028"/>
      <c r="M13" s="1028"/>
      <c r="N13" s="1028"/>
      <c r="O13" s="1028"/>
      <c r="P13" s="1029"/>
      <c r="Q13" s="1035"/>
      <c r="R13" s="1036"/>
      <c r="S13" s="1036"/>
      <c r="T13" s="1036"/>
      <c r="U13" s="1036"/>
      <c r="V13" s="1036"/>
      <c r="W13" s="1036"/>
      <c r="X13" s="1036"/>
      <c r="Y13" s="1036"/>
      <c r="Z13" s="1036"/>
      <c r="AA13" s="1036"/>
      <c r="AB13" s="1036"/>
      <c r="AC13" s="1036"/>
      <c r="AD13" s="1036"/>
      <c r="AE13" s="1037"/>
      <c r="AF13" s="1032"/>
      <c r="AG13" s="1033"/>
      <c r="AH13" s="1033"/>
      <c r="AI13" s="1033"/>
      <c r="AJ13" s="1034"/>
      <c r="AK13" s="1076"/>
      <c r="AL13" s="1077"/>
      <c r="AM13" s="1077"/>
      <c r="AN13" s="1077"/>
      <c r="AO13" s="1077"/>
      <c r="AP13" s="1077"/>
      <c r="AQ13" s="1077"/>
      <c r="AR13" s="1077"/>
      <c r="AS13" s="1077"/>
      <c r="AT13" s="1077"/>
      <c r="AU13" s="1078"/>
      <c r="AV13" s="1078"/>
      <c r="AW13" s="1078"/>
      <c r="AX13" s="1078"/>
      <c r="AY13" s="1079"/>
      <c r="AZ13" s="232"/>
      <c r="BA13" s="232"/>
      <c r="BB13" s="232"/>
      <c r="BC13" s="232"/>
      <c r="BD13" s="232"/>
      <c r="BE13" s="233"/>
      <c r="BF13" s="233"/>
      <c r="BG13" s="233"/>
      <c r="BH13" s="233"/>
      <c r="BI13" s="233"/>
      <c r="BJ13" s="233"/>
      <c r="BK13" s="233"/>
      <c r="BL13" s="233"/>
      <c r="BM13" s="233"/>
      <c r="BN13" s="233"/>
      <c r="BO13" s="233"/>
      <c r="BP13" s="233"/>
      <c r="BQ13" s="238">
        <v>7</v>
      </c>
      <c r="BR13" s="239"/>
      <c r="BS13" s="989"/>
      <c r="BT13" s="990"/>
      <c r="BU13" s="990"/>
      <c r="BV13" s="990"/>
      <c r="BW13" s="990"/>
      <c r="BX13" s="990"/>
      <c r="BY13" s="990"/>
      <c r="BZ13" s="990"/>
      <c r="CA13" s="990"/>
      <c r="CB13" s="990"/>
      <c r="CC13" s="990"/>
      <c r="CD13" s="990"/>
      <c r="CE13" s="990"/>
      <c r="CF13" s="990"/>
      <c r="CG13" s="1011"/>
      <c r="CH13" s="986"/>
      <c r="CI13" s="987"/>
      <c r="CJ13" s="987"/>
      <c r="CK13" s="987"/>
      <c r="CL13" s="988"/>
      <c r="CM13" s="986"/>
      <c r="CN13" s="987"/>
      <c r="CO13" s="987"/>
      <c r="CP13" s="987"/>
      <c r="CQ13" s="988"/>
      <c r="CR13" s="986"/>
      <c r="CS13" s="987"/>
      <c r="CT13" s="987"/>
      <c r="CU13" s="987"/>
      <c r="CV13" s="988"/>
      <c r="CW13" s="986"/>
      <c r="CX13" s="987"/>
      <c r="CY13" s="987"/>
      <c r="CZ13" s="987"/>
      <c r="DA13" s="988"/>
      <c r="DB13" s="986"/>
      <c r="DC13" s="987"/>
      <c r="DD13" s="987"/>
      <c r="DE13" s="987"/>
      <c r="DF13" s="988"/>
      <c r="DG13" s="986"/>
      <c r="DH13" s="987"/>
      <c r="DI13" s="987"/>
      <c r="DJ13" s="987"/>
      <c r="DK13" s="988"/>
      <c r="DL13" s="986"/>
      <c r="DM13" s="987"/>
      <c r="DN13" s="987"/>
      <c r="DO13" s="987"/>
      <c r="DP13" s="988"/>
      <c r="DQ13" s="986"/>
      <c r="DR13" s="987"/>
      <c r="DS13" s="987"/>
      <c r="DT13" s="987"/>
      <c r="DU13" s="988"/>
      <c r="DV13" s="989"/>
      <c r="DW13" s="990"/>
      <c r="DX13" s="990"/>
      <c r="DY13" s="990"/>
      <c r="DZ13" s="991"/>
      <c r="EA13" s="234"/>
    </row>
    <row r="14" spans="1:131" s="235" customFormat="1" ht="26.25" customHeight="1" x14ac:dyDescent="0.15">
      <c r="A14" s="238">
        <v>8</v>
      </c>
      <c r="B14" s="1027"/>
      <c r="C14" s="1028"/>
      <c r="D14" s="1028"/>
      <c r="E14" s="1028"/>
      <c r="F14" s="1028"/>
      <c r="G14" s="1028"/>
      <c r="H14" s="1028"/>
      <c r="I14" s="1028"/>
      <c r="J14" s="1028"/>
      <c r="K14" s="1028"/>
      <c r="L14" s="1028"/>
      <c r="M14" s="1028"/>
      <c r="N14" s="1028"/>
      <c r="O14" s="1028"/>
      <c r="P14" s="1029"/>
      <c r="Q14" s="1035"/>
      <c r="R14" s="1036"/>
      <c r="S14" s="1036"/>
      <c r="T14" s="1036"/>
      <c r="U14" s="1036"/>
      <c r="V14" s="1036"/>
      <c r="W14" s="1036"/>
      <c r="X14" s="1036"/>
      <c r="Y14" s="1036"/>
      <c r="Z14" s="1036"/>
      <c r="AA14" s="1036"/>
      <c r="AB14" s="1036"/>
      <c r="AC14" s="1036"/>
      <c r="AD14" s="1036"/>
      <c r="AE14" s="1037"/>
      <c r="AF14" s="1032"/>
      <c r="AG14" s="1033"/>
      <c r="AH14" s="1033"/>
      <c r="AI14" s="1033"/>
      <c r="AJ14" s="1034"/>
      <c r="AK14" s="1076"/>
      <c r="AL14" s="1077"/>
      <c r="AM14" s="1077"/>
      <c r="AN14" s="1077"/>
      <c r="AO14" s="1077"/>
      <c r="AP14" s="1077"/>
      <c r="AQ14" s="1077"/>
      <c r="AR14" s="1077"/>
      <c r="AS14" s="1077"/>
      <c r="AT14" s="1077"/>
      <c r="AU14" s="1078"/>
      <c r="AV14" s="1078"/>
      <c r="AW14" s="1078"/>
      <c r="AX14" s="1078"/>
      <c r="AY14" s="1079"/>
      <c r="AZ14" s="232"/>
      <c r="BA14" s="232"/>
      <c r="BB14" s="232"/>
      <c r="BC14" s="232"/>
      <c r="BD14" s="232"/>
      <c r="BE14" s="233"/>
      <c r="BF14" s="233"/>
      <c r="BG14" s="233"/>
      <c r="BH14" s="233"/>
      <c r="BI14" s="233"/>
      <c r="BJ14" s="233"/>
      <c r="BK14" s="233"/>
      <c r="BL14" s="233"/>
      <c r="BM14" s="233"/>
      <c r="BN14" s="233"/>
      <c r="BO14" s="233"/>
      <c r="BP14" s="233"/>
      <c r="BQ14" s="238">
        <v>8</v>
      </c>
      <c r="BR14" s="239"/>
      <c r="BS14" s="989"/>
      <c r="BT14" s="990"/>
      <c r="BU14" s="990"/>
      <c r="BV14" s="990"/>
      <c r="BW14" s="990"/>
      <c r="BX14" s="990"/>
      <c r="BY14" s="990"/>
      <c r="BZ14" s="990"/>
      <c r="CA14" s="990"/>
      <c r="CB14" s="990"/>
      <c r="CC14" s="990"/>
      <c r="CD14" s="990"/>
      <c r="CE14" s="990"/>
      <c r="CF14" s="990"/>
      <c r="CG14" s="1011"/>
      <c r="CH14" s="986"/>
      <c r="CI14" s="987"/>
      <c r="CJ14" s="987"/>
      <c r="CK14" s="987"/>
      <c r="CL14" s="988"/>
      <c r="CM14" s="986"/>
      <c r="CN14" s="987"/>
      <c r="CO14" s="987"/>
      <c r="CP14" s="987"/>
      <c r="CQ14" s="988"/>
      <c r="CR14" s="986"/>
      <c r="CS14" s="987"/>
      <c r="CT14" s="987"/>
      <c r="CU14" s="987"/>
      <c r="CV14" s="988"/>
      <c r="CW14" s="986"/>
      <c r="CX14" s="987"/>
      <c r="CY14" s="987"/>
      <c r="CZ14" s="987"/>
      <c r="DA14" s="988"/>
      <c r="DB14" s="986"/>
      <c r="DC14" s="987"/>
      <c r="DD14" s="987"/>
      <c r="DE14" s="987"/>
      <c r="DF14" s="988"/>
      <c r="DG14" s="986"/>
      <c r="DH14" s="987"/>
      <c r="DI14" s="987"/>
      <c r="DJ14" s="987"/>
      <c r="DK14" s="988"/>
      <c r="DL14" s="986"/>
      <c r="DM14" s="987"/>
      <c r="DN14" s="987"/>
      <c r="DO14" s="987"/>
      <c r="DP14" s="988"/>
      <c r="DQ14" s="986"/>
      <c r="DR14" s="987"/>
      <c r="DS14" s="987"/>
      <c r="DT14" s="987"/>
      <c r="DU14" s="988"/>
      <c r="DV14" s="989"/>
      <c r="DW14" s="990"/>
      <c r="DX14" s="990"/>
      <c r="DY14" s="990"/>
      <c r="DZ14" s="991"/>
      <c r="EA14" s="234"/>
    </row>
    <row r="15" spans="1:131" s="235" customFormat="1" ht="26.25" customHeight="1" x14ac:dyDescent="0.15">
      <c r="A15" s="238">
        <v>9</v>
      </c>
      <c r="B15" s="1027"/>
      <c r="C15" s="1028"/>
      <c r="D15" s="1028"/>
      <c r="E15" s="1028"/>
      <c r="F15" s="1028"/>
      <c r="G15" s="1028"/>
      <c r="H15" s="1028"/>
      <c r="I15" s="1028"/>
      <c r="J15" s="1028"/>
      <c r="K15" s="1028"/>
      <c r="L15" s="1028"/>
      <c r="M15" s="1028"/>
      <c r="N15" s="1028"/>
      <c r="O15" s="1028"/>
      <c r="P15" s="1029"/>
      <c r="Q15" s="1035"/>
      <c r="R15" s="1036"/>
      <c r="S15" s="1036"/>
      <c r="T15" s="1036"/>
      <c r="U15" s="1036"/>
      <c r="V15" s="1036"/>
      <c r="W15" s="1036"/>
      <c r="X15" s="1036"/>
      <c r="Y15" s="1036"/>
      <c r="Z15" s="1036"/>
      <c r="AA15" s="1036"/>
      <c r="AB15" s="1036"/>
      <c r="AC15" s="1036"/>
      <c r="AD15" s="1036"/>
      <c r="AE15" s="1037"/>
      <c r="AF15" s="1032"/>
      <c r="AG15" s="1033"/>
      <c r="AH15" s="1033"/>
      <c r="AI15" s="1033"/>
      <c r="AJ15" s="1034"/>
      <c r="AK15" s="1076"/>
      <c r="AL15" s="1077"/>
      <c r="AM15" s="1077"/>
      <c r="AN15" s="1077"/>
      <c r="AO15" s="1077"/>
      <c r="AP15" s="1077"/>
      <c r="AQ15" s="1077"/>
      <c r="AR15" s="1077"/>
      <c r="AS15" s="1077"/>
      <c r="AT15" s="1077"/>
      <c r="AU15" s="1078"/>
      <c r="AV15" s="1078"/>
      <c r="AW15" s="1078"/>
      <c r="AX15" s="1078"/>
      <c r="AY15" s="1079"/>
      <c r="AZ15" s="232"/>
      <c r="BA15" s="232"/>
      <c r="BB15" s="232"/>
      <c r="BC15" s="232"/>
      <c r="BD15" s="232"/>
      <c r="BE15" s="233"/>
      <c r="BF15" s="233"/>
      <c r="BG15" s="233"/>
      <c r="BH15" s="233"/>
      <c r="BI15" s="233"/>
      <c r="BJ15" s="233"/>
      <c r="BK15" s="233"/>
      <c r="BL15" s="233"/>
      <c r="BM15" s="233"/>
      <c r="BN15" s="233"/>
      <c r="BO15" s="233"/>
      <c r="BP15" s="233"/>
      <c r="BQ15" s="238">
        <v>9</v>
      </c>
      <c r="BR15" s="239"/>
      <c r="BS15" s="989"/>
      <c r="BT15" s="990"/>
      <c r="BU15" s="990"/>
      <c r="BV15" s="990"/>
      <c r="BW15" s="990"/>
      <c r="BX15" s="990"/>
      <c r="BY15" s="990"/>
      <c r="BZ15" s="990"/>
      <c r="CA15" s="990"/>
      <c r="CB15" s="990"/>
      <c r="CC15" s="990"/>
      <c r="CD15" s="990"/>
      <c r="CE15" s="990"/>
      <c r="CF15" s="990"/>
      <c r="CG15" s="1011"/>
      <c r="CH15" s="986"/>
      <c r="CI15" s="987"/>
      <c r="CJ15" s="987"/>
      <c r="CK15" s="987"/>
      <c r="CL15" s="988"/>
      <c r="CM15" s="986"/>
      <c r="CN15" s="987"/>
      <c r="CO15" s="987"/>
      <c r="CP15" s="987"/>
      <c r="CQ15" s="988"/>
      <c r="CR15" s="986"/>
      <c r="CS15" s="987"/>
      <c r="CT15" s="987"/>
      <c r="CU15" s="987"/>
      <c r="CV15" s="988"/>
      <c r="CW15" s="986"/>
      <c r="CX15" s="987"/>
      <c r="CY15" s="987"/>
      <c r="CZ15" s="987"/>
      <c r="DA15" s="988"/>
      <c r="DB15" s="986"/>
      <c r="DC15" s="987"/>
      <c r="DD15" s="987"/>
      <c r="DE15" s="987"/>
      <c r="DF15" s="988"/>
      <c r="DG15" s="986"/>
      <c r="DH15" s="987"/>
      <c r="DI15" s="987"/>
      <c r="DJ15" s="987"/>
      <c r="DK15" s="988"/>
      <c r="DL15" s="986"/>
      <c r="DM15" s="987"/>
      <c r="DN15" s="987"/>
      <c r="DO15" s="987"/>
      <c r="DP15" s="988"/>
      <c r="DQ15" s="986"/>
      <c r="DR15" s="987"/>
      <c r="DS15" s="987"/>
      <c r="DT15" s="987"/>
      <c r="DU15" s="988"/>
      <c r="DV15" s="989"/>
      <c r="DW15" s="990"/>
      <c r="DX15" s="990"/>
      <c r="DY15" s="990"/>
      <c r="DZ15" s="991"/>
      <c r="EA15" s="234"/>
    </row>
    <row r="16" spans="1:131" s="235" customFormat="1" ht="26.25" customHeight="1" x14ac:dyDescent="0.15">
      <c r="A16" s="238">
        <v>10</v>
      </c>
      <c r="B16" s="1027"/>
      <c r="C16" s="1028"/>
      <c r="D16" s="1028"/>
      <c r="E16" s="1028"/>
      <c r="F16" s="1028"/>
      <c r="G16" s="1028"/>
      <c r="H16" s="1028"/>
      <c r="I16" s="1028"/>
      <c r="J16" s="1028"/>
      <c r="K16" s="1028"/>
      <c r="L16" s="1028"/>
      <c r="M16" s="1028"/>
      <c r="N16" s="1028"/>
      <c r="O16" s="1028"/>
      <c r="P16" s="1029"/>
      <c r="Q16" s="1035"/>
      <c r="R16" s="1036"/>
      <c r="S16" s="1036"/>
      <c r="T16" s="1036"/>
      <c r="U16" s="1036"/>
      <c r="V16" s="1036"/>
      <c r="W16" s="1036"/>
      <c r="X16" s="1036"/>
      <c r="Y16" s="1036"/>
      <c r="Z16" s="1036"/>
      <c r="AA16" s="1036"/>
      <c r="AB16" s="1036"/>
      <c r="AC16" s="1036"/>
      <c r="AD16" s="1036"/>
      <c r="AE16" s="1037"/>
      <c r="AF16" s="1032"/>
      <c r="AG16" s="1033"/>
      <c r="AH16" s="1033"/>
      <c r="AI16" s="1033"/>
      <c r="AJ16" s="1034"/>
      <c r="AK16" s="1076"/>
      <c r="AL16" s="1077"/>
      <c r="AM16" s="1077"/>
      <c r="AN16" s="1077"/>
      <c r="AO16" s="1077"/>
      <c r="AP16" s="1077"/>
      <c r="AQ16" s="1077"/>
      <c r="AR16" s="1077"/>
      <c r="AS16" s="1077"/>
      <c r="AT16" s="1077"/>
      <c r="AU16" s="1078"/>
      <c r="AV16" s="1078"/>
      <c r="AW16" s="1078"/>
      <c r="AX16" s="1078"/>
      <c r="AY16" s="1079"/>
      <c r="AZ16" s="232"/>
      <c r="BA16" s="232"/>
      <c r="BB16" s="232"/>
      <c r="BC16" s="232"/>
      <c r="BD16" s="232"/>
      <c r="BE16" s="233"/>
      <c r="BF16" s="233"/>
      <c r="BG16" s="233"/>
      <c r="BH16" s="233"/>
      <c r="BI16" s="233"/>
      <c r="BJ16" s="233"/>
      <c r="BK16" s="233"/>
      <c r="BL16" s="233"/>
      <c r="BM16" s="233"/>
      <c r="BN16" s="233"/>
      <c r="BO16" s="233"/>
      <c r="BP16" s="233"/>
      <c r="BQ16" s="238">
        <v>10</v>
      </c>
      <c r="BR16" s="239"/>
      <c r="BS16" s="989"/>
      <c r="BT16" s="990"/>
      <c r="BU16" s="990"/>
      <c r="BV16" s="990"/>
      <c r="BW16" s="990"/>
      <c r="BX16" s="990"/>
      <c r="BY16" s="990"/>
      <c r="BZ16" s="990"/>
      <c r="CA16" s="990"/>
      <c r="CB16" s="990"/>
      <c r="CC16" s="990"/>
      <c r="CD16" s="990"/>
      <c r="CE16" s="990"/>
      <c r="CF16" s="990"/>
      <c r="CG16" s="1011"/>
      <c r="CH16" s="986"/>
      <c r="CI16" s="987"/>
      <c r="CJ16" s="987"/>
      <c r="CK16" s="987"/>
      <c r="CL16" s="988"/>
      <c r="CM16" s="986"/>
      <c r="CN16" s="987"/>
      <c r="CO16" s="987"/>
      <c r="CP16" s="987"/>
      <c r="CQ16" s="988"/>
      <c r="CR16" s="986"/>
      <c r="CS16" s="987"/>
      <c r="CT16" s="987"/>
      <c r="CU16" s="987"/>
      <c r="CV16" s="988"/>
      <c r="CW16" s="986"/>
      <c r="CX16" s="987"/>
      <c r="CY16" s="987"/>
      <c r="CZ16" s="987"/>
      <c r="DA16" s="988"/>
      <c r="DB16" s="986"/>
      <c r="DC16" s="987"/>
      <c r="DD16" s="987"/>
      <c r="DE16" s="987"/>
      <c r="DF16" s="988"/>
      <c r="DG16" s="986"/>
      <c r="DH16" s="987"/>
      <c r="DI16" s="987"/>
      <c r="DJ16" s="987"/>
      <c r="DK16" s="988"/>
      <c r="DL16" s="986"/>
      <c r="DM16" s="987"/>
      <c r="DN16" s="987"/>
      <c r="DO16" s="987"/>
      <c r="DP16" s="988"/>
      <c r="DQ16" s="986"/>
      <c r="DR16" s="987"/>
      <c r="DS16" s="987"/>
      <c r="DT16" s="987"/>
      <c r="DU16" s="988"/>
      <c r="DV16" s="989"/>
      <c r="DW16" s="990"/>
      <c r="DX16" s="990"/>
      <c r="DY16" s="990"/>
      <c r="DZ16" s="991"/>
      <c r="EA16" s="234"/>
    </row>
    <row r="17" spans="1:131" s="235" customFormat="1" ht="26.25" customHeight="1" x14ac:dyDescent="0.15">
      <c r="A17" s="238">
        <v>11</v>
      </c>
      <c r="B17" s="1027"/>
      <c r="C17" s="1028"/>
      <c r="D17" s="1028"/>
      <c r="E17" s="1028"/>
      <c r="F17" s="1028"/>
      <c r="G17" s="1028"/>
      <c r="H17" s="1028"/>
      <c r="I17" s="1028"/>
      <c r="J17" s="1028"/>
      <c r="K17" s="1028"/>
      <c r="L17" s="1028"/>
      <c r="M17" s="1028"/>
      <c r="N17" s="1028"/>
      <c r="O17" s="1028"/>
      <c r="P17" s="1029"/>
      <c r="Q17" s="1035"/>
      <c r="R17" s="1036"/>
      <c r="S17" s="1036"/>
      <c r="T17" s="1036"/>
      <c r="U17" s="1036"/>
      <c r="V17" s="1036"/>
      <c r="W17" s="1036"/>
      <c r="X17" s="1036"/>
      <c r="Y17" s="1036"/>
      <c r="Z17" s="1036"/>
      <c r="AA17" s="1036"/>
      <c r="AB17" s="1036"/>
      <c r="AC17" s="1036"/>
      <c r="AD17" s="1036"/>
      <c r="AE17" s="1037"/>
      <c r="AF17" s="1032"/>
      <c r="AG17" s="1033"/>
      <c r="AH17" s="1033"/>
      <c r="AI17" s="1033"/>
      <c r="AJ17" s="1034"/>
      <c r="AK17" s="1076"/>
      <c r="AL17" s="1077"/>
      <c r="AM17" s="1077"/>
      <c r="AN17" s="1077"/>
      <c r="AO17" s="1077"/>
      <c r="AP17" s="1077"/>
      <c r="AQ17" s="1077"/>
      <c r="AR17" s="1077"/>
      <c r="AS17" s="1077"/>
      <c r="AT17" s="1077"/>
      <c r="AU17" s="1078"/>
      <c r="AV17" s="1078"/>
      <c r="AW17" s="1078"/>
      <c r="AX17" s="1078"/>
      <c r="AY17" s="1079"/>
      <c r="AZ17" s="232"/>
      <c r="BA17" s="232"/>
      <c r="BB17" s="232"/>
      <c r="BC17" s="232"/>
      <c r="BD17" s="232"/>
      <c r="BE17" s="233"/>
      <c r="BF17" s="233"/>
      <c r="BG17" s="233"/>
      <c r="BH17" s="233"/>
      <c r="BI17" s="233"/>
      <c r="BJ17" s="233"/>
      <c r="BK17" s="233"/>
      <c r="BL17" s="233"/>
      <c r="BM17" s="233"/>
      <c r="BN17" s="233"/>
      <c r="BO17" s="233"/>
      <c r="BP17" s="233"/>
      <c r="BQ17" s="238">
        <v>11</v>
      </c>
      <c r="BR17" s="239"/>
      <c r="BS17" s="989"/>
      <c r="BT17" s="990"/>
      <c r="BU17" s="990"/>
      <c r="BV17" s="990"/>
      <c r="BW17" s="990"/>
      <c r="BX17" s="990"/>
      <c r="BY17" s="990"/>
      <c r="BZ17" s="990"/>
      <c r="CA17" s="990"/>
      <c r="CB17" s="990"/>
      <c r="CC17" s="990"/>
      <c r="CD17" s="990"/>
      <c r="CE17" s="990"/>
      <c r="CF17" s="990"/>
      <c r="CG17" s="1011"/>
      <c r="CH17" s="986"/>
      <c r="CI17" s="987"/>
      <c r="CJ17" s="987"/>
      <c r="CK17" s="987"/>
      <c r="CL17" s="988"/>
      <c r="CM17" s="986"/>
      <c r="CN17" s="987"/>
      <c r="CO17" s="987"/>
      <c r="CP17" s="987"/>
      <c r="CQ17" s="988"/>
      <c r="CR17" s="986"/>
      <c r="CS17" s="987"/>
      <c r="CT17" s="987"/>
      <c r="CU17" s="987"/>
      <c r="CV17" s="988"/>
      <c r="CW17" s="986"/>
      <c r="CX17" s="987"/>
      <c r="CY17" s="987"/>
      <c r="CZ17" s="987"/>
      <c r="DA17" s="988"/>
      <c r="DB17" s="986"/>
      <c r="DC17" s="987"/>
      <c r="DD17" s="987"/>
      <c r="DE17" s="987"/>
      <c r="DF17" s="988"/>
      <c r="DG17" s="986"/>
      <c r="DH17" s="987"/>
      <c r="DI17" s="987"/>
      <c r="DJ17" s="987"/>
      <c r="DK17" s="988"/>
      <c r="DL17" s="986"/>
      <c r="DM17" s="987"/>
      <c r="DN17" s="987"/>
      <c r="DO17" s="987"/>
      <c r="DP17" s="988"/>
      <c r="DQ17" s="986"/>
      <c r="DR17" s="987"/>
      <c r="DS17" s="987"/>
      <c r="DT17" s="987"/>
      <c r="DU17" s="988"/>
      <c r="DV17" s="989"/>
      <c r="DW17" s="990"/>
      <c r="DX17" s="990"/>
      <c r="DY17" s="990"/>
      <c r="DZ17" s="991"/>
      <c r="EA17" s="234"/>
    </row>
    <row r="18" spans="1:131" s="235" customFormat="1" ht="26.25" customHeight="1" x14ac:dyDescent="0.15">
      <c r="A18" s="238">
        <v>12</v>
      </c>
      <c r="B18" s="1027"/>
      <c r="C18" s="1028"/>
      <c r="D18" s="1028"/>
      <c r="E18" s="1028"/>
      <c r="F18" s="1028"/>
      <c r="G18" s="1028"/>
      <c r="H18" s="1028"/>
      <c r="I18" s="1028"/>
      <c r="J18" s="1028"/>
      <c r="K18" s="1028"/>
      <c r="L18" s="1028"/>
      <c r="M18" s="1028"/>
      <c r="N18" s="1028"/>
      <c r="O18" s="1028"/>
      <c r="P18" s="1029"/>
      <c r="Q18" s="1035"/>
      <c r="R18" s="1036"/>
      <c r="S18" s="1036"/>
      <c r="T18" s="1036"/>
      <c r="U18" s="1036"/>
      <c r="V18" s="1036"/>
      <c r="W18" s="1036"/>
      <c r="X18" s="1036"/>
      <c r="Y18" s="1036"/>
      <c r="Z18" s="1036"/>
      <c r="AA18" s="1036"/>
      <c r="AB18" s="1036"/>
      <c r="AC18" s="1036"/>
      <c r="AD18" s="1036"/>
      <c r="AE18" s="1037"/>
      <c r="AF18" s="1032"/>
      <c r="AG18" s="1033"/>
      <c r="AH18" s="1033"/>
      <c r="AI18" s="1033"/>
      <c r="AJ18" s="1034"/>
      <c r="AK18" s="1076"/>
      <c r="AL18" s="1077"/>
      <c r="AM18" s="1077"/>
      <c r="AN18" s="1077"/>
      <c r="AO18" s="1077"/>
      <c r="AP18" s="1077"/>
      <c r="AQ18" s="1077"/>
      <c r="AR18" s="1077"/>
      <c r="AS18" s="1077"/>
      <c r="AT18" s="1077"/>
      <c r="AU18" s="1078"/>
      <c r="AV18" s="1078"/>
      <c r="AW18" s="1078"/>
      <c r="AX18" s="1078"/>
      <c r="AY18" s="1079"/>
      <c r="AZ18" s="232"/>
      <c r="BA18" s="232"/>
      <c r="BB18" s="232"/>
      <c r="BC18" s="232"/>
      <c r="BD18" s="232"/>
      <c r="BE18" s="233"/>
      <c r="BF18" s="233"/>
      <c r="BG18" s="233"/>
      <c r="BH18" s="233"/>
      <c r="BI18" s="233"/>
      <c r="BJ18" s="233"/>
      <c r="BK18" s="233"/>
      <c r="BL18" s="233"/>
      <c r="BM18" s="233"/>
      <c r="BN18" s="233"/>
      <c r="BO18" s="233"/>
      <c r="BP18" s="233"/>
      <c r="BQ18" s="238">
        <v>12</v>
      </c>
      <c r="BR18" s="239"/>
      <c r="BS18" s="989"/>
      <c r="BT18" s="990"/>
      <c r="BU18" s="990"/>
      <c r="BV18" s="990"/>
      <c r="BW18" s="990"/>
      <c r="BX18" s="990"/>
      <c r="BY18" s="990"/>
      <c r="BZ18" s="990"/>
      <c r="CA18" s="990"/>
      <c r="CB18" s="990"/>
      <c r="CC18" s="990"/>
      <c r="CD18" s="990"/>
      <c r="CE18" s="990"/>
      <c r="CF18" s="990"/>
      <c r="CG18" s="1011"/>
      <c r="CH18" s="986"/>
      <c r="CI18" s="987"/>
      <c r="CJ18" s="987"/>
      <c r="CK18" s="987"/>
      <c r="CL18" s="988"/>
      <c r="CM18" s="986"/>
      <c r="CN18" s="987"/>
      <c r="CO18" s="987"/>
      <c r="CP18" s="987"/>
      <c r="CQ18" s="988"/>
      <c r="CR18" s="986"/>
      <c r="CS18" s="987"/>
      <c r="CT18" s="987"/>
      <c r="CU18" s="987"/>
      <c r="CV18" s="988"/>
      <c r="CW18" s="986"/>
      <c r="CX18" s="987"/>
      <c r="CY18" s="987"/>
      <c r="CZ18" s="987"/>
      <c r="DA18" s="988"/>
      <c r="DB18" s="986"/>
      <c r="DC18" s="987"/>
      <c r="DD18" s="987"/>
      <c r="DE18" s="987"/>
      <c r="DF18" s="988"/>
      <c r="DG18" s="986"/>
      <c r="DH18" s="987"/>
      <c r="DI18" s="987"/>
      <c r="DJ18" s="987"/>
      <c r="DK18" s="988"/>
      <c r="DL18" s="986"/>
      <c r="DM18" s="987"/>
      <c r="DN18" s="987"/>
      <c r="DO18" s="987"/>
      <c r="DP18" s="988"/>
      <c r="DQ18" s="986"/>
      <c r="DR18" s="987"/>
      <c r="DS18" s="987"/>
      <c r="DT18" s="987"/>
      <c r="DU18" s="988"/>
      <c r="DV18" s="989"/>
      <c r="DW18" s="990"/>
      <c r="DX18" s="990"/>
      <c r="DY18" s="990"/>
      <c r="DZ18" s="991"/>
      <c r="EA18" s="234"/>
    </row>
    <row r="19" spans="1:131" s="235" customFormat="1" ht="26.25" customHeight="1" x14ac:dyDescent="0.15">
      <c r="A19" s="238">
        <v>13</v>
      </c>
      <c r="B19" s="1027"/>
      <c r="C19" s="1028"/>
      <c r="D19" s="1028"/>
      <c r="E19" s="1028"/>
      <c r="F19" s="1028"/>
      <c r="G19" s="1028"/>
      <c r="H19" s="1028"/>
      <c r="I19" s="1028"/>
      <c r="J19" s="1028"/>
      <c r="K19" s="1028"/>
      <c r="L19" s="1028"/>
      <c r="M19" s="1028"/>
      <c r="N19" s="1028"/>
      <c r="O19" s="1028"/>
      <c r="P19" s="1029"/>
      <c r="Q19" s="1035"/>
      <c r="R19" s="1036"/>
      <c r="S19" s="1036"/>
      <c r="T19" s="1036"/>
      <c r="U19" s="1036"/>
      <c r="V19" s="1036"/>
      <c r="W19" s="1036"/>
      <c r="X19" s="1036"/>
      <c r="Y19" s="1036"/>
      <c r="Z19" s="1036"/>
      <c r="AA19" s="1036"/>
      <c r="AB19" s="1036"/>
      <c r="AC19" s="1036"/>
      <c r="AD19" s="1036"/>
      <c r="AE19" s="1037"/>
      <c r="AF19" s="1032"/>
      <c r="AG19" s="1033"/>
      <c r="AH19" s="1033"/>
      <c r="AI19" s="1033"/>
      <c r="AJ19" s="1034"/>
      <c r="AK19" s="1076"/>
      <c r="AL19" s="1077"/>
      <c r="AM19" s="1077"/>
      <c r="AN19" s="1077"/>
      <c r="AO19" s="1077"/>
      <c r="AP19" s="1077"/>
      <c r="AQ19" s="1077"/>
      <c r="AR19" s="1077"/>
      <c r="AS19" s="1077"/>
      <c r="AT19" s="1077"/>
      <c r="AU19" s="1078"/>
      <c r="AV19" s="1078"/>
      <c r="AW19" s="1078"/>
      <c r="AX19" s="1078"/>
      <c r="AY19" s="1079"/>
      <c r="AZ19" s="232"/>
      <c r="BA19" s="232"/>
      <c r="BB19" s="232"/>
      <c r="BC19" s="232"/>
      <c r="BD19" s="232"/>
      <c r="BE19" s="233"/>
      <c r="BF19" s="233"/>
      <c r="BG19" s="233"/>
      <c r="BH19" s="233"/>
      <c r="BI19" s="233"/>
      <c r="BJ19" s="233"/>
      <c r="BK19" s="233"/>
      <c r="BL19" s="233"/>
      <c r="BM19" s="233"/>
      <c r="BN19" s="233"/>
      <c r="BO19" s="233"/>
      <c r="BP19" s="233"/>
      <c r="BQ19" s="238">
        <v>13</v>
      </c>
      <c r="BR19" s="239"/>
      <c r="BS19" s="989"/>
      <c r="BT19" s="990"/>
      <c r="BU19" s="990"/>
      <c r="BV19" s="990"/>
      <c r="BW19" s="990"/>
      <c r="BX19" s="990"/>
      <c r="BY19" s="990"/>
      <c r="BZ19" s="990"/>
      <c r="CA19" s="990"/>
      <c r="CB19" s="990"/>
      <c r="CC19" s="990"/>
      <c r="CD19" s="990"/>
      <c r="CE19" s="990"/>
      <c r="CF19" s="990"/>
      <c r="CG19" s="1011"/>
      <c r="CH19" s="986"/>
      <c r="CI19" s="987"/>
      <c r="CJ19" s="987"/>
      <c r="CK19" s="987"/>
      <c r="CL19" s="988"/>
      <c r="CM19" s="986"/>
      <c r="CN19" s="987"/>
      <c r="CO19" s="987"/>
      <c r="CP19" s="987"/>
      <c r="CQ19" s="988"/>
      <c r="CR19" s="986"/>
      <c r="CS19" s="987"/>
      <c r="CT19" s="987"/>
      <c r="CU19" s="987"/>
      <c r="CV19" s="988"/>
      <c r="CW19" s="986"/>
      <c r="CX19" s="987"/>
      <c r="CY19" s="987"/>
      <c r="CZ19" s="987"/>
      <c r="DA19" s="988"/>
      <c r="DB19" s="986"/>
      <c r="DC19" s="987"/>
      <c r="DD19" s="987"/>
      <c r="DE19" s="987"/>
      <c r="DF19" s="988"/>
      <c r="DG19" s="986"/>
      <c r="DH19" s="987"/>
      <c r="DI19" s="987"/>
      <c r="DJ19" s="987"/>
      <c r="DK19" s="988"/>
      <c r="DL19" s="986"/>
      <c r="DM19" s="987"/>
      <c r="DN19" s="987"/>
      <c r="DO19" s="987"/>
      <c r="DP19" s="988"/>
      <c r="DQ19" s="986"/>
      <c r="DR19" s="987"/>
      <c r="DS19" s="987"/>
      <c r="DT19" s="987"/>
      <c r="DU19" s="988"/>
      <c r="DV19" s="989"/>
      <c r="DW19" s="990"/>
      <c r="DX19" s="990"/>
      <c r="DY19" s="990"/>
      <c r="DZ19" s="991"/>
      <c r="EA19" s="234"/>
    </row>
    <row r="20" spans="1:131" s="235" customFormat="1" ht="26.25" customHeight="1" x14ac:dyDescent="0.15">
      <c r="A20" s="238">
        <v>14</v>
      </c>
      <c r="B20" s="1027"/>
      <c r="C20" s="1028"/>
      <c r="D20" s="1028"/>
      <c r="E20" s="1028"/>
      <c r="F20" s="1028"/>
      <c r="G20" s="1028"/>
      <c r="H20" s="1028"/>
      <c r="I20" s="1028"/>
      <c r="J20" s="1028"/>
      <c r="K20" s="1028"/>
      <c r="L20" s="1028"/>
      <c r="M20" s="1028"/>
      <c r="N20" s="1028"/>
      <c r="O20" s="1028"/>
      <c r="P20" s="1029"/>
      <c r="Q20" s="1035"/>
      <c r="R20" s="1036"/>
      <c r="S20" s="1036"/>
      <c r="T20" s="1036"/>
      <c r="U20" s="1036"/>
      <c r="V20" s="1036"/>
      <c r="W20" s="1036"/>
      <c r="X20" s="1036"/>
      <c r="Y20" s="1036"/>
      <c r="Z20" s="1036"/>
      <c r="AA20" s="1036"/>
      <c r="AB20" s="1036"/>
      <c r="AC20" s="1036"/>
      <c r="AD20" s="1036"/>
      <c r="AE20" s="1037"/>
      <c r="AF20" s="1032"/>
      <c r="AG20" s="1033"/>
      <c r="AH20" s="1033"/>
      <c r="AI20" s="1033"/>
      <c r="AJ20" s="1034"/>
      <c r="AK20" s="1076"/>
      <c r="AL20" s="1077"/>
      <c r="AM20" s="1077"/>
      <c r="AN20" s="1077"/>
      <c r="AO20" s="1077"/>
      <c r="AP20" s="1077"/>
      <c r="AQ20" s="1077"/>
      <c r="AR20" s="1077"/>
      <c r="AS20" s="1077"/>
      <c r="AT20" s="1077"/>
      <c r="AU20" s="1078"/>
      <c r="AV20" s="1078"/>
      <c r="AW20" s="1078"/>
      <c r="AX20" s="1078"/>
      <c r="AY20" s="1079"/>
      <c r="AZ20" s="232"/>
      <c r="BA20" s="232"/>
      <c r="BB20" s="232"/>
      <c r="BC20" s="232"/>
      <c r="BD20" s="232"/>
      <c r="BE20" s="233"/>
      <c r="BF20" s="233"/>
      <c r="BG20" s="233"/>
      <c r="BH20" s="233"/>
      <c r="BI20" s="233"/>
      <c r="BJ20" s="233"/>
      <c r="BK20" s="233"/>
      <c r="BL20" s="233"/>
      <c r="BM20" s="233"/>
      <c r="BN20" s="233"/>
      <c r="BO20" s="233"/>
      <c r="BP20" s="233"/>
      <c r="BQ20" s="238">
        <v>14</v>
      </c>
      <c r="BR20" s="239"/>
      <c r="BS20" s="989"/>
      <c r="BT20" s="990"/>
      <c r="BU20" s="990"/>
      <c r="BV20" s="990"/>
      <c r="BW20" s="990"/>
      <c r="BX20" s="990"/>
      <c r="BY20" s="990"/>
      <c r="BZ20" s="990"/>
      <c r="CA20" s="990"/>
      <c r="CB20" s="990"/>
      <c r="CC20" s="990"/>
      <c r="CD20" s="990"/>
      <c r="CE20" s="990"/>
      <c r="CF20" s="990"/>
      <c r="CG20" s="1011"/>
      <c r="CH20" s="986"/>
      <c r="CI20" s="987"/>
      <c r="CJ20" s="987"/>
      <c r="CK20" s="987"/>
      <c r="CL20" s="988"/>
      <c r="CM20" s="986"/>
      <c r="CN20" s="987"/>
      <c r="CO20" s="987"/>
      <c r="CP20" s="987"/>
      <c r="CQ20" s="988"/>
      <c r="CR20" s="986"/>
      <c r="CS20" s="987"/>
      <c r="CT20" s="987"/>
      <c r="CU20" s="987"/>
      <c r="CV20" s="988"/>
      <c r="CW20" s="986"/>
      <c r="CX20" s="987"/>
      <c r="CY20" s="987"/>
      <c r="CZ20" s="987"/>
      <c r="DA20" s="988"/>
      <c r="DB20" s="986"/>
      <c r="DC20" s="987"/>
      <c r="DD20" s="987"/>
      <c r="DE20" s="987"/>
      <c r="DF20" s="988"/>
      <c r="DG20" s="986"/>
      <c r="DH20" s="987"/>
      <c r="DI20" s="987"/>
      <c r="DJ20" s="987"/>
      <c r="DK20" s="988"/>
      <c r="DL20" s="986"/>
      <c r="DM20" s="987"/>
      <c r="DN20" s="987"/>
      <c r="DO20" s="987"/>
      <c r="DP20" s="988"/>
      <c r="DQ20" s="986"/>
      <c r="DR20" s="987"/>
      <c r="DS20" s="987"/>
      <c r="DT20" s="987"/>
      <c r="DU20" s="988"/>
      <c r="DV20" s="989"/>
      <c r="DW20" s="990"/>
      <c r="DX20" s="990"/>
      <c r="DY20" s="990"/>
      <c r="DZ20" s="991"/>
      <c r="EA20" s="234"/>
    </row>
    <row r="21" spans="1:131" s="235" customFormat="1" ht="26.25" customHeight="1" thickBot="1" x14ac:dyDescent="0.2">
      <c r="A21" s="238">
        <v>15</v>
      </c>
      <c r="B21" s="1027"/>
      <c r="C21" s="1028"/>
      <c r="D21" s="1028"/>
      <c r="E21" s="1028"/>
      <c r="F21" s="1028"/>
      <c r="G21" s="1028"/>
      <c r="H21" s="1028"/>
      <c r="I21" s="1028"/>
      <c r="J21" s="1028"/>
      <c r="K21" s="1028"/>
      <c r="L21" s="1028"/>
      <c r="M21" s="1028"/>
      <c r="N21" s="1028"/>
      <c r="O21" s="1028"/>
      <c r="P21" s="1029"/>
      <c r="Q21" s="1035"/>
      <c r="R21" s="1036"/>
      <c r="S21" s="1036"/>
      <c r="T21" s="1036"/>
      <c r="U21" s="1036"/>
      <c r="V21" s="1036"/>
      <c r="W21" s="1036"/>
      <c r="X21" s="1036"/>
      <c r="Y21" s="1036"/>
      <c r="Z21" s="1036"/>
      <c r="AA21" s="1036"/>
      <c r="AB21" s="1036"/>
      <c r="AC21" s="1036"/>
      <c r="AD21" s="1036"/>
      <c r="AE21" s="1037"/>
      <c r="AF21" s="1032"/>
      <c r="AG21" s="1033"/>
      <c r="AH21" s="1033"/>
      <c r="AI21" s="1033"/>
      <c r="AJ21" s="1034"/>
      <c r="AK21" s="1076"/>
      <c r="AL21" s="1077"/>
      <c r="AM21" s="1077"/>
      <c r="AN21" s="1077"/>
      <c r="AO21" s="1077"/>
      <c r="AP21" s="1077"/>
      <c r="AQ21" s="1077"/>
      <c r="AR21" s="1077"/>
      <c r="AS21" s="1077"/>
      <c r="AT21" s="1077"/>
      <c r="AU21" s="1078"/>
      <c r="AV21" s="1078"/>
      <c r="AW21" s="1078"/>
      <c r="AX21" s="1078"/>
      <c r="AY21" s="1079"/>
      <c r="AZ21" s="232"/>
      <c r="BA21" s="232"/>
      <c r="BB21" s="232"/>
      <c r="BC21" s="232"/>
      <c r="BD21" s="232"/>
      <c r="BE21" s="233"/>
      <c r="BF21" s="233"/>
      <c r="BG21" s="233"/>
      <c r="BH21" s="233"/>
      <c r="BI21" s="233"/>
      <c r="BJ21" s="233"/>
      <c r="BK21" s="233"/>
      <c r="BL21" s="233"/>
      <c r="BM21" s="233"/>
      <c r="BN21" s="233"/>
      <c r="BO21" s="233"/>
      <c r="BP21" s="233"/>
      <c r="BQ21" s="238">
        <v>15</v>
      </c>
      <c r="BR21" s="239"/>
      <c r="BS21" s="989"/>
      <c r="BT21" s="990"/>
      <c r="BU21" s="990"/>
      <c r="BV21" s="990"/>
      <c r="BW21" s="990"/>
      <c r="BX21" s="990"/>
      <c r="BY21" s="990"/>
      <c r="BZ21" s="990"/>
      <c r="CA21" s="990"/>
      <c r="CB21" s="990"/>
      <c r="CC21" s="990"/>
      <c r="CD21" s="990"/>
      <c r="CE21" s="990"/>
      <c r="CF21" s="990"/>
      <c r="CG21" s="1011"/>
      <c r="CH21" s="986"/>
      <c r="CI21" s="987"/>
      <c r="CJ21" s="987"/>
      <c r="CK21" s="987"/>
      <c r="CL21" s="988"/>
      <c r="CM21" s="986"/>
      <c r="CN21" s="987"/>
      <c r="CO21" s="987"/>
      <c r="CP21" s="987"/>
      <c r="CQ21" s="988"/>
      <c r="CR21" s="986"/>
      <c r="CS21" s="987"/>
      <c r="CT21" s="987"/>
      <c r="CU21" s="987"/>
      <c r="CV21" s="988"/>
      <c r="CW21" s="986"/>
      <c r="CX21" s="987"/>
      <c r="CY21" s="987"/>
      <c r="CZ21" s="987"/>
      <c r="DA21" s="988"/>
      <c r="DB21" s="986"/>
      <c r="DC21" s="987"/>
      <c r="DD21" s="987"/>
      <c r="DE21" s="987"/>
      <c r="DF21" s="988"/>
      <c r="DG21" s="986"/>
      <c r="DH21" s="987"/>
      <c r="DI21" s="987"/>
      <c r="DJ21" s="987"/>
      <c r="DK21" s="988"/>
      <c r="DL21" s="986"/>
      <c r="DM21" s="987"/>
      <c r="DN21" s="987"/>
      <c r="DO21" s="987"/>
      <c r="DP21" s="988"/>
      <c r="DQ21" s="986"/>
      <c r="DR21" s="987"/>
      <c r="DS21" s="987"/>
      <c r="DT21" s="987"/>
      <c r="DU21" s="988"/>
      <c r="DV21" s="989"/>
      <c r="DW21" s="990"/>
      <c r="DX21" s="990"/>
      <c r="DY21" s="990"/>
      <c r="DZ21" s="991"/>
      <c r="EA21" s="234"/>
    </row>
    <row r="22" spans="1:131" s="235" customFormat="1" ht="26.25" customHeight="1" x14ac:dyDescent="0.15">
      <c r="A22" s="238">
        <v>16</v>
      </c>
      <c r="B22" s="1027"/>
      <c r="C22" s="1028"/>
      <c r="D22" s="1028"/>
      <c r="E22" s="1028"/>
      <c r="F22" s="1028"/>
      <c r="G22" s="1028"/>
      <c r="H22" s="1028"/>
      <c r="I22" s="1028"/>
      <c r="J22" s="1028"/>
      <c r="K22" s="1028"/>
      <c r="L22" s="1028"/>
      <c r="M22" s="1028"/>
      <c r="N22" s="1028"/>
      <c r="O22" s="1028"/>
      <c r="P22" s="1029"/>
      <c r="Q22" s="1069"/>
      <c r="R22" s="1070"/>
      <c r="S22" s="1070"/>
      <c r="T22" s="1070"/>
      <c r="U22" s="1070"/>
      <c r="V22" s="1070"/>
      <c r="W22" s="1070"/>
      <c r="X22" s="1070"/>
      <c r="Y22" s="1070"/>
      <c r="Z22" s="1070"/>
      <c r="AA22" s="1070"/>
      <c r="AB22" s="1070"/>
      <c r="AC22" s="1070"/>
      <c r="AD22" s="1070"/>
      <c r="AE22" s="1071"/>
      <c r="AF22" s="1032"/>
      <c r="AG22" s="1033"/>
      <c r="AH22" s="1033"/>
      <c r="AI22" s="1033"/>
      <c r="AJ22" s="1034"/>
      <c r="AK22" s="1072"/>
      <c r="AL22" s="1073"/>
      <c r="AM22" s="1073"/>
      <c r="AN22" s="1073"/>
      <c r="AO22" s="1073"/>
      <c r="AP22" s="1073"/>
      <c r="AQ22" s="1073"/>
      <c r="AR22" s="1073"/>
      <c r="AS22" s="1073"/>
      <c r="AT22" s="1073"/>
      <c r="AU22" s="1074"/>
      <c r="AV22" s="1074"/>
      <c r="AW22" s="1074"/>
      <c r="AX22" s="1074"/>
      <c r="AY22" s="1075"/>
      <c r="AZ22" s="1025" t="s">
        <v>398</v>
      </c>
      <c r="BA22" s="1025"/>
      <c r="BB22" s="1025"/>
      <c r="BC22" s="1025"/>
      <c r="BD22" s="1026"/>
      <c r="BE22" s="233"/>
      <c r="BF22" s="233"/>
      <c r="BG22" s="233"/>
      <c r="BH22" s="233"/>
      <c r="BI22" s="233"/>
      <c r="BJ22" s="233"/>
      <c r="BK22" s="233"/>
      <c r="BL22" s="233"/>
      <c r="BM22" s="233"/>
      <c r="BN22" s="233"/>
      <c r="BO22" s="233"/>
      <c r="BP22" s="233"/>
      <c r="BQ22" s="238">
        <v>16</v>
      </c>
      <c r="BR22" s="239"/>
      <c r="BS22" s="989"/>
      <c r="BT22" s="990"/>
      <c r="BU22" s="990"/>
      <c r="BV22" s="990"/>
      <c r="BW22" s="990"/>
      <c r="BX22" s="990"/>
      <c r="BY22" s="990"/>
      <c r="BZ22" s="990"/>
      <c r="CA22" s="990"/>
      <c r="CB22" s="990"/>
      <c r="CC22" s="990"/>
      <c r="CD22" s="990"/>
      <c r="CE22" s="990"/>
      <c r="CF22" s="990"/>
      <c r="CG22" s="1011"/>
      <c r="CH22" s="986"/>
      <c r="CI22" s="987"/>
      <c r="CJ22" s="987"/>
      <c r="CK22" s="987"/>
      <c r="CL22" s="988"/>
      <c r="CM22" s="986"/>
      <c r="CN22" s="987"/>
      <c r="CO22" s="987"/>
      <c r="CP22" s="987"/>
      <c r="CQ22" s="988"/>
      <c r="CR22" s="986"/>
      <c r="CS22" s="987"/>
      <c r="CT22" s="987"/>
      <c r="CU22" s="987"/>
      <c r="CV22" s="988"/>
      <c r="CW22" s="986"/>
      <c r="CX22" s="987"/>
      <c r="CY22" s="987"/>
      <c r="CZ22" s="987"/>
      <c r="DA22" s="988"/>
      <c r="DB22" s="986"/>
      <c r="DC22" s="987"/>
      <c r="DD22" s="987"/>
      <c r="DE22" s="987"/>
      <c r="DF22" s="988"/>
      <c r="DG22" s="986"/>
      <c r="DH22" s="987"/>
      <c r="DI22" s="987"/>
      <c r="DJ22" s="987"/>
      <c r="DK22" s="988"/>
      <c r="DL22" s="986"/>
      <c r="DM22" s="987"/>
      <c r="DN22" s="987"/>
      <c r="DO22" s="987"/>
      <c r="DP22" s="988"/>
      <c r="DQ22" s="986"/>
      <c r="DR22" s="987"/>
      <c r="DS22" s="987"/>
      <c r="DT22" s="987"/>
      <c r="DU22" s="988"/>
      <c r="DV22" s="989"/>
      <c r="DW22" s="990"/>
      <c r="DX22" s="990"/>
      <c r="DY22" s="990"/>
      <c r="DZ22" s="991"/>
      <c r="EA22" s="234"/>
    </row>
    <row r="23" spans="1:131" s="235" customFormat="1" ht="26.25" customHeight="1" thickBot="1" x14ac:dyDescent="0.2">
      <c r="A23" s="240" t="s">
        <v>399</v>
      </c>
      <c r="B23" s="937" t="s">
        <v>400</v>
      </c>
      <c r="C23" s="938"/>
      <c r="D23" s="938"/>
      <c r="E23" s="938"/>
      <c r="F23" s="938"/>
      <c r="G23" s="938"/>
      <c r="H23" s="938"/>
      <c r="I23" s="938"/>
      <c r="J23" s="938"/>
      <c r="K23" s="938"/>
      <c r="L23" s="938"/>
      <c r="M23" s="938"/>
      <c r="N23" s="938"/>
      <c r="O23" s="938"/>
      <c r="P23" s="948"/>
      <c r="Q23" s="1063">
        <v>29723</v>
      </c>
      <c r="R23" s="1057"/>
      <c r="S23" s="1057"/>
      <c r="T23" s="1057"/>
      <c r="U23" s="1057"/>
      <c r="V23" s="1057">
        <v>28133</v>
      </c>
      <c r="W23" s="1057"/>
      <c r="X23" s="1057"/>
      <c r="Y23" s="1057"/>
      <c r="Z23" s="1057"/>
      <c r="AA23" s="1057">
        <v>1590</v>
      </c>
      <c r="AB23" s="1057"/>
      <c r="AC23" s="1057"/>
      <c r="AD23" s="1057"/>
      <c r="AE23" s="1064"/>
      <c r="AF23" s="1065">
        <v>1423</v>
      </c>
      <c r="AG23" s="1057"/>
      <c r="AH23" s="1057"/>
      <c r="AI23" s="1057"/>
      <c r="AJ23" s="1066"/>
      <c r="AK23" s="1067"/>
      <c r="AL23" s="1068"/>
      <c r="AM23" s="1068"/>
      <c r="AN23" s="1068"/>
      <c r="AO23" s="1068"/>
      <c r="AP23" s="1057">
        <v>15108</v>
      </c>
      <c r="AQ23" s="1057"/>
      <c r="AR23" s="1057"/>
      <c r="AS23" s="1057"/>
      <c r="AT23" s="1057"/>
      <c r="AU23" s="1058"/>
      <c r="AV23" s="1058"/>
      <c r="AW23" s="1058"/>
      <c r="AX23" s="1058"/>
      <c r="AY23" s="1059"/>
      <c r="AZ23" s="1060" t="s">
        <v>401</v>
      </c>
      <c r="BA23" s="1061"/>
      <c r="BB23" s="1061"/>
      <c r="BC23" s="1061"/>
      <c r="BD23" s="1062"/>
      <c r="BE23" s="233"/>
      <c r="BF23" s="233"/>
      <c r="BG23" s="233"/>
      <c r="BH23" s="233"/>
      <c r="BI23" s="233"/>
      <c r="BJ23" s="233"/>
      <c r="BK23" s="233"/>
      <c r="BL23" s="233"/>
      <c r="BM23" s="233"/>
      <c r="BN23" s="233"/>
      <c r="BO23" s="233"/>
      <c r="BP23" s="233"/>
      <c r="BQ23" s="238">
        <v>17</v>
      </c>
      <c r="BR23" s="239"/>
      <c r="BS23" s="989"/>
      <c r="BT23" s="990"/>
      <c r="BU23" s="990"/>
      <c r="BV23" s="990"/>
      <c r="BW23" s="990"/>
      <c r="BX23" s="990"/>
      <c r="BY23" s="990"/>
      <c r="BZ23" s="990"/>
      <c r="CA23" s="990"/>
      <c r="CB23" s="990"/>
      <c r="CC23" s="990"/>
      <c r="CD23" s="990"/>
      <c r="CE23" s="990"/>
      <c r="CF23" s="990"/>
      <c r="CG23" s="1011"/>
      <c r="CH23" s="986"/>
      <c r="CI23" s="987"/>
      <c r="CJ23" s="987"/>
      <c r="CK23" s="987"/>
      <c r="CL23" s="988"/>
      <c r="CM23" s="986"/>
      <c r="CN23" s="987"/>
      <c r="CO23" s="987"/>
      <c r="CP23" s="987"/>
      <c r="CQ23" s="988"/>
      <c r="CR23" s="986"/>
      <c r="CS23" s="987"/>
      <c r="CT23" s="987"/>
      <c r="CU23" s="987"/>
      <c r="CV23" s="988"/>
      <c r="CW23" s="986"/>
      <c r="CX23" s="987"/>
      <c r="CY23" s="987"/>
      <c r="CZ23" s="987"/>
      <c r="DA23" s="988"/>
      <c r="DB23" s="986"/>
      <c r="DC23" s="987"/>
      <c r="DD23" s="987"/>
      <c r="DE23" s="987"/>
      <c r="DF23" s="988"/>
      <c r="DG23" s="986"/>
      <c r="DH23" s="987"/>
      <c r="DI23" s="987"/>
      <c r="DJ23" s="987"/>
      <c r="DK23" s="988"/>
      <c r="DL23" s="986"/>
      <c r="DM23" s="987"/>
      <c r="DN23" s="987"/>
      <c r="DO23" s="987"/>
      <c r="DP23" s="988"/>
      <c r="DQ23" s="986"/>
      <c r="DR23" s="987"/>
      <c r="DS23" s="987"/>
      <c r="DT23" s="987"/>
      <c r="DU23" s="988"/>
      <c r="DV23" s="989"/>
      <c r="DW23" s="990"/>
      <c r="DX23" s="990"/>
      <c r="DY23" s="990"/>
      <c r="DZ23" s="991"/>
      <c r="EA23" s="234"/>
    </row>
    <row r="24" spans="1:131" s="235" customFormat="1" ht="26.25" customHeight="1" x14ac:dyDescent="0.15">
      <c r="A24" s="1056" t="s">
        <v>402</v>
      </c>
      <c r="B24" s="1056"/>
      <c r="C24" s="1056"/>
      <c r="D24" s="1056"/>
      <c r="E24" s="1056"/>
      <c r="F24" s="1056"/>
      <c r="G24" s="1056"/>
      <c r="H24" s="1056"/>
      <c r="I24" s="1056"/>
      <c r="J24" s="1056"/>
      <c r="K24" s="1056"/>
      <c r="L24" s="1056"/>
      <c r="M24" s="1056"/>
      <c r="N24" s="1056"/>
      <c r="O24" s="1056"/>
      <c r="P24" s="1056"/>
      <c r="Q24" s="1056"/>
      <c r="R24" s="1056"/>
      <c r="S24" s="1056"/>
      <c r="T24" s="1056"/>
      <c r="U24" s="1056"/>
      <c r="V24" s="1056"/>
      <c r="W24" s="1056"/>
      <c r="X24" s="1056"/>
      <c r="Y24" s="1056"/>
      <c r="Z24" s="1056"/>
      <c r="AA24" s="1056"/>
      <c r="AB24" s="1056"/>
      <c r="AC24" s="1056"/>
      <c r="AD24" s="1056"/>
      <c r="AE24" s="1056"/>
      <c r="AF24" s="1056"/>
      <c r="AG24" s="1056"/>
      <c r="AH24" s="1056"/>
      <c r="AI24" s="1056"/>
      <c r="AJ24" s="1056"/>
      <c r="AK24" s="1056"/>
      <c r="AL24" s="1056"/>
      <c r="AM24" s="1056"/>
      <c r="AN24" s="1056"/>
      <c r="AO24" s="1056"/>
      <c r="AP24" s="1056"/>
      <c r="AQ24" s="1056"/>
      <c r="AR24" s="1056"/>
      <c r="AS24" s="1056"/>
      <c r="AT24" s="1056"/>
      <c r="AU24" s="1056"/>
      <c r="AV24" s="1056"/>
      <c r="AW24" s="1056"/>
      <c r="AX24" s="1056"/>
      <c r="AY24" s="1056"/>
      <c r="AZ24" s="232"/>
      <c r="BA24" s="232"/>
      <c r="BB24" s="232"/>
      <c r="BC24" s="232"/>
      <c r="BD24" s="232"/>
      <c r="BE24" s="233"/>
      <c r="BF24" s="233"/>
      <c r="BG24" s="233"/>
      <c r="BH24" s="233"/>
      <c r="BI24" s="233"/>
      <c r="BJ24" s="233"/>
      <c r="BK24" s="233"/>
      <c r="BL24" s="233"/>
      <c r="BM24" s="233"/>
      <c r="BN24" s="233"/>
      <c r="BO24" s="233"/>
      <c r="BP24" s="233"/>
      <c r="BQ24" s="238">
        <v>18</v>
      </c>
      <c r="BR24" s="239"/>
      <c r="BS24" s="989"/>
      <c r="BT24" s="990"/>
      <c r="BU24" s="990"/>
      <c r="BV24" s="990"/>
      <c r="BW24" s="990"/>
      <c r="BX24" s="990"/>
      <c r="BY24" s="990"/>
      <c r="BZ24" s="990"/>
      <c r="CA24" s="990"/>
      <c r="CB24" s="990"/>
      <c r="CC24" s="990"/>
      <c r="CD24" s="990"/>
      <c r="CE24" s="990"/>
      <c r="CF24" s="990"/>
      <c r="CG24" s="1011"/>
      <c r="CH24" s="986"/>
      <c r="CI24" s="987"/>
      <c r="CJ24" s="987"/>
      <c r="CK24" s="987"/>
      <c r="CL24" s="988"/>
      <c r="CM24" s="986"/>
      <c r="CN24" s="987"/>
      <c r="CO24" s="987"/>
      <c r="CP24" s="987"/>
      <c r="CQ24" s="988"/>
      <c r="CR24" s="986"/>
      <c r="CS24" s="987"/>
      <c r="CT24" s="987"/>
      <c r="CU24" s="987"/>
      <c r="CV24" s="988"/>
      <c r="CW24" s="986"/>
      <c r="CX24" s="987"/>
      <c r="CY24" s="987"/>
      <c r="CZ24" s="987"/>
      <c r="DA24" s="988"/>
      <c r="DB24" s="986"/>
      <c r="DC24" s="987"/>
      <c r="DD24" s="987"/>
      <c r="DE24" s="987"/>
      <c r="DF24" s="988"/>
      <c r="DG24" s="986"/>
      <c r="DH24" s="987"/>
      <c r="DI24" s="987"/>
      <c r="DJ24" s="987"/>
      <c r="DK24" s="988"/>
      <c r="DL24" s="986"/>
      <c r="DM24" s="987"/>
      <c r="DN24" s="987"/>
      <c r="DO24" s="987"/>
      <c r="DP24" s="988"/>
      <c r="DQ24" s="986"/>
      <c r="DR24" s="987"/>
      <c r="DS24" s="987"/>
      <c r="DT24" s="987"/>
      <c r="DU24" s="988"/>
      <c r="DV24" s="989"/>
      <c r="DW24" s="990"/>
      <c r="DX24" s="990"/>
      <c r="DY24" s="990"/>
      <c r="DZ24" s="991"/>
      <c r="EA24" s="234"/>
    </row>
    <row r="25" spans="1:131" ht="26.25" customHeight="1" thickBot="1" x14ac:dyDescent="0.2">
      <c r="A25" s="1055" t="s">
        <v>403</v>
      </c>
      <c r="B25" s="1055"/>
      <c r="C25" s="1055"/>
      <c r="D25" s="1055"/>
      <c r="E25" s="1055"/>
      <c r="F25" s="1055"/>
      <c r="G25" s="1055"/>
      <c r="H25" s="1055"/>
      <c r="I25" s="1055"/>
      <c r="J25" s="1055"/>
      <c r="K25" s="1055"/>
      <c r="L25" s="1055"/>
      <c r="M25" s="1055"/>
      <c r="N25" s="1055"/>
      <c r="O25" s="1055"/>
      <c r="P25" s="1055"/>
      <c r="Q25" s="1055"/>
      <c r="R25" s="1055"/>
      <c r="S25" s="1055"/>
      <c r="T25" s="1055"/>
      <c r="U25" s="1055"/>
      <c r="V25" s="1055"/>
      <c r="W25" s="1055"/>
      <c r="X25" s="1055"/>
      <c r="Y25" s="1055"/>
      <c r="Z25" s="1055"/>
      <c r="AA25" s="1055"/>
      <c r="AB25" s="1055"/>
      <c r="AC25" s="1055"/>
      <c r="AD25" s="1055"/>
      <c r="AE25" s="1055"/>
      <c r="AF25" s="1055"/>
      <c r="AG25" s="1055"/>
      <c r="AH25" s="1055"/>
      <c r="AI25" s="1055"/>
      <c r="AJ25" s="1055"/>
      <c r="AK25" s="1055"/>
      <c r="AL25" s="1055"/>
      <c r="AM25" s="1055"/>
      <c r="AN25" s="1055"/>
      <c r="AO25" s="1055"/>
      <c r="AP25" s="1055"/>
      <c r="AQ25" s="1055"/>
      <c r="AR25" s="1055"/>
      <c r="AS25" s="1055"/>
      <c r="AT25" s="1055"/>
      <c r="AU25" s="1055"/>
      <c r="AV25" s="1055"/>
      <c r="AW25" s="1055"/>
      <c r="AX25" s="1055"/>
      <c r="AY25" s="1055"/>
      <c r="AZ25" s="1055"/>
      <c r="BA25" s="1055"/>
      <c r="BB25" s="1055"/>
      <c r="BC25" s="1055"/>
      <c r="BD25" s="1055"/>
      <c r="BE25" s="1055"/>
      <c r="BF25" s="1055"/>
      <c r="BG25" s="1055"/>
      <c r="BH25" s="1055"/>
      <c r="BI25" s="1055"/>
      <c r="BJ25" s="232"/>
      <c r="BK25" s="232"/>
      <c r="BL25" s="232"/>
      <c r="BM25" s="232"/>
      <c r="BN25" s="232"/>
      <c r="BO25" s="241"/>
      <c r="BP25" s="241"/>
      <c r="BQ25" s="238">
        <v>19</v>
      </c>
      <c r="BR25" s="239"/>
      <c r="BS25" s="989"/>
      <c r="BT25" s="990"/>
      <c r="BU25" s="990"/>
      <c r="BV25" s="990"/>
      <c r="BW25" s="990"/>
      <c r="BX25" s="990"/>
      <c r="BY25" s="990"/>
      <c r="BZ25" s="990"/>
      <c r="CA25" s="990"/>
      <c r="CB25" s="990"/>
      <c r="CC25" s="990"/>
      <c r="CD25" s="990"/>
      <c r="CE25" s="990"/>
      <c r="CF25" s="990"/>
      <c r="CG25" s="1011"/>
      <c r="CH25" s="986"/>
      <c r="CI25" s="987"/>
      <c r="CJ25" s="987"/>
      <c r="CK25" s="987"/>
      <c r="CL25" s="988"/>
      <c r="CM25" s="986"/>
      <c r="CN25" s="987"/>
      <c r="CO25" s="987"/>
      <c r="CP25" s="987"/>
      <c r="CQ25" s="988"/>
      <c r="CR25" s="986"/>
      <c r="CS25" s="987"/>
      <c r="CT25" s="987"/>
      <c r="CU25" s="987"/>
      <c r="CV25" s="988"/>
      <c r="CW25" s="986"/>
      <c r="CX25" s="987"/>
      <c r="CY25" s="987"/>
      <c r="CZ25" s="987"/>
      <c r="DA25" s="988"/>
      <c r="DB25" s="986"/>
      <c r="DC25" s="987"/>
      <c r="DD25" s="987"/>
      <c r="DE25" s="987"/>
      <c r="DF25" s="988"/>
      <c r="DG25" s="986"/>
      <c r="DH25" s="987"/>
      <c r="DI25" s="987"/>
      <c r="DJ25" s="987"/>
      <c r="DK25" s="988"/>
      <c r="DL25" s="986"/>
      <c r="DM25" s="987"/>
      <c r="DN25" s="987"/>
      <c r="DO25" s="987"/>
      <c r="DP25" s="988"/>
      <c r="DQ25" s="986"/>
      <c r="DR25" s="987"/>
      <c r="DS25" s="987"/>
      <c r="DT25" s="987"/>
      <c r="DU25" s="988"/>
      <c r="DV25" s="989"/>
      <c r="DW25" s="990"/>
      <c r="DX25" s="990"/>
      <c r="DY25" s="990"/>
      <c r="DZ25" s="991"/>
      <c r="EA25" s="230"/>
    </row>
    <row r="26" spans="1:131" ht="26.25" customHeight="1" x14ac:dyDescent="0.15">
      <c r="A26" s="992" t="s">
        <v>380</v>
      </c>
      <c r="B26" s="993"/>
      <c r="C26" s="993"/>
      <c r="D26" s="993"/>
      <c r="E26" s="993"/>
      <c r="F26" s="993"/>
      <c r="G26" s="993"/>
      <c r="H26" s="993"/>
      <c r="I26" s="993"/>
      <c r="J26" s="993"/>
      <c r="K26" s="993"/>
      <c r="L26" s="993"/>
      <c r="M26" s="993"/>
      <c r="N26" s="993"/>
      <c r="O26" s="993"/>
      <c r="P26" s="994"/>
      <c r="Q26" s="998" t="s">
        <v>404</v>
      </c>
      <c r="R26" s="999"/>
      <c r="S26" s="999"/>
      <c r="T26" s="999"/>
      <c r="U26" s="1000"/>
      <c r="V26" s="998" t="s">
        <v>405</v>
      </c>
      <c r="W26" s="999"/>
      <c r="X26" s="999"/>
      <c r="Y26" s="999"/>
      <c r="Z26" s="1000"/>
      <c r="AA26" s="998" t="s">
        <v>406</v>
      </c>
      <c r="AB26" s="999"/>
      <c r="AC26" s="999"/>
      <c r="AD26" s="999"/>
      <c r="AE26" s="999"/>
      <c r="AF26" s="1051" t="s">
        <v>407</v>
      </c>
      <c r="AG26" s="1005"/>
      <c r="AH26" s="1005"/>
      <c r="AI26" s="1005"/>
      <c r="AJ26" s="1052"/>
      <c r="AK26" s="999" t="s">
        <v>408</v>
      </c>
      <c r="AL26" s="999"/>
      <c r="AM26" s="999"/>
      <c r="AN26" s="999"/>
      <c r="AO26" s="1000"/>
      <c r="AP26" s="998" t="s">
        <v>409</v>
      </c>
      <c r="AQ26" s="999"/>
      <c r="AR26" s="999"/>
      <c r="AS26" s="999"/>
      <c r="AT26" s="1000"/>
      <c r="AU26" s="998" t="s">
        <v>410</v>
      </c>
      <c r="AV26" s="999"/>
      <c r="AW26" s="999"/>
      <c r="AX26" s="999"/>
      <c r="AY26" s="1000"/>
      <c r="AZ26" s="998" t="s">
        <v>411</v>
      </c>
      <c r="BA26" s="999"/>
      <c r="BB26" s="999"/>
      <c r="BC26" s="999"/>
      <c r="BD26" s="1000"/>
      <c r="BE26" s="998" t="s">
        <v>387</v>
      </c>
      <c r="BF26" s="999"/>
      <c r="BG26" s="999"/>
      <c r="BH26" s="999"/>
      <c r="BI26" s="1012"/>
      <c r="BJ26" s="232"/>
      <c r="BK26" s="232"/>
      <c r="BL26" s="232"/>
      <c r="BM26" s="232"/>
      <c r="BN26" s="232"/>
      <c r="BO26" s="241"/>
      <c r="BP26" s="241"/>
      <c r="BQ26" s="238">
        <v>20</v>
      </c>
      <c r="BR26" s="239"/>
      <c r="BS26" s="989"/>
      <c r="BT26" s="990"/>
      <c r="BU26" s="990"/>
      <c r="BV26" s="990"/>
      <c r="BW26" s="990"/>
      <c r="BX26" s="990"/>
      <c r="BY26" s="990"/>
      <c r="BZ26" s="990"/>
      <c r="CA26" s="990"/>
      <c r="CB26" s="990"/>
      <c r="CC26" s="990"/>
      <c r="CD26" s="990"/>
      <c r="CE26" s="990"/>
      <c r="CF26" s="990"/>
      <c r="CG26" s="1011"/>
      <c r="CH26" s="986"/>
      <c r="CI26" s="987"/>
      <c r="CJ26" s="987"/>
      <c r="CK26" s="987"/>
      <c r="CL26" s="988"/>
      <c r="CM26" s="986"/>
      <c r="CN26" s="987"/>
      <c r="CO26" s="987"/>
      <c r="CP26" s="987"/>
      <c r="CQ26" s="988"/>
      <c r="CR26" s="986"/>
      <c r="CS26" s="987"/>
      <c r="CT26" s="987"/>
      <c r="CU26" s="987"/>
      <c r="CV26" s="988"/>
      <c r="CW26" s="986"/>
      <c r="CX26" s="987"/>
      <c r="CY26" s="987"/>
      <c r="CZ26" s="987"/>
      <c r="DA26" s="988"/>
      <c r="DB26" s="986"/>
      <c r="DC26" s="987"/>
      <c r="DD26" s="987"/>
      <c r="DE26" s="987"/>
      <c r="DF26" s="988"/>
      <c r="DG26" s="986"/>
      <c r="DH26" s="987"/>
      <c r="DI26" s="987"/>
      <c r="DJ26" s="987"/>
      <c r="DK26" s="988"/>
      <c r="DL26" s="986"/>
      <c r="DM26" s="987"/>
      <c r="DN26" s="987"/>
      <c r="DO26" s="987"/>
      <c r="DP26" s="988"/>
      <c r="DQ26" s="986"/>
      <c r="DR26" s="987"/>
      <c r="DS26" s="987"/>
      <c r="DT26" s="987"/>
      <c r="DU26" s="988"/>
      <c r="DV26" s="989"/>
      <c r="DW26" s="990"/>
      <c r="DX26" s="990"/>
      <c r="DY26" s="990"/>
      <c r="DZ26" s="991"/>
      <c r="EA26" s="230"/>
    </row>
    <row r="27" spans="1:131" ht="26.25" customHeight="1" thickBot="1" x14ac:dyDescent="0.2">
      <c r="A27" s="995"/>
      <c r="B27" s="996"/>
      <c r="C27" s="996"/>
      <c r="D27" s="996"/>
      <c r="E27" s="996"/>
      <c r="F27" s="996"/>
      <c r="G27" s="996"/>
      <c r="H27" s="996"/>
      <c r="I27" s="996"/>
      <c r="J27" s="996"/>
      <c r="K27" s="996"/>
      <c r="L27" s="996"/>
      <c r="M27" s="996"/>
      <c r="N27" s="996"/>
      <c r="O27" s="996"/>
      <c r="P27" s="997"/>
      <c r="Q27" s="1001"/>
      <c r="R27" s="1002"/>
      <c r="S27" s="1002"/>
      <c r="T27" s="1002"/>
      <c r="U27" s="1003"/>
      <c r="V27" s="1001"/>
      <c r="W27" s="1002"/>
      <c r="X27" s="1002"/>
      <c r="Y27" s="1002"/>
      <c r="Z27" s="1003"/>
      <c r="AA27" s="1001"/>
      <c r="AB27" s="1002"/>
      <c r="AC27" s="1002"/>
      <c r="AD27" s="1002"/>
      <c r="AE27" s="1002"/>
      <c r="AF27" s="1053"/>
      <c r="AG27" s="1008"/>
      <c r="AH27" s="1008"/>
      <c r="AI27" s="1008"/>
      <c r="AJ27" s="1054"/>
      <c r="AK27" s="1002"/>
      <c r="AL27" s="1002"/>
      <c r="AM27" s="1002"/>
      <c r="AN27" s="1002"/>
      <c r="AO27" s="1003"/>
      <c r="AP27" s="1001"/>
      <c r="AQ27" s="1002"/>
      <c r="AR27" s="1002"/>
      <c r="AS27" s="1002"/>
      <c r="AT27" s="1003"/>
      <c r="AU27" s="1001"/>
      <c r="AV27" s="1002"/>
      <c r="AW27" s="1002"/>
      <c r="AX27" s="1002"/>
      <c r="AY27" s="1003"/>
      <c r="AZ27" s="1001"/>
      <c r="BA27" s="1002"/>
      <c r="BB27" s="1002"/>
      <c r="BC27" s="1002"/>
      <c r="BD27" s="1003"/>
      <c r="BE27" s="1001"/>
      <c r="BF27" s="1002"/>
      <c r="BG27" s="1002"/>
      <c r="BH27" s="1002"/>
      <c r="BI27" s="1013"/>
      <c r="BJ27" s="232"/>
      <c r="BK27" s="232"/>
      <c r="BL27" s="232"/>
      <c r="BM27" s="232"/>
      <c r="BN27" s="232"/>
      <c r="BO27" s="241"/>
      <c r="BP27" s="241"/>
      <c r="BQ27" s="238">
        <v>21</v>
      </c>
      <c r="BR27" s="239"/>
      <c r="BS27" s="989"/>
      <c r="BT27" s="990"/>
      <c r="BU27" s="990"/>
      <c r="BV27" s="990"/>
      <c r="BW27" s="990"/>
      <c r="BX27" s="990"/>
      <c r="BY27" s="990"/>
      <c r="BZ27" s="990"/>
      <c r="CA27" s="990"/>
      <c r="CB27" s="990"/>
      <c r="CC27" s="990"/>
      <c r="CD27" s="990"/>
      <c r="CE27" s="990"/>
      <c r="CF27" s="990"/>
      <c r="CG27" s="1011"/>
      <c r="CH27" s="986"/>
      <c r="CI27" s="987"/>
      <c r="CJ27" s="987"/>
      <c r="CK27" s="987"/>
      <c r="CL27" s="988"/>
      <c r="CM27" s="986"/>
      <c r="CN27" s="987"/>
      <c r="CO27" s="987"/>
      <c r="CP27" s="987"/>
      <c r="CQ27" s="988"/>
      <c r="CR27" s="986"/>
      <c r="CS27" s="987"/>
      <c r="CT27" s="987"/>
      <c r="CU27" s="987"/>
      <c r="CV27" s="988"/>
      <c r="CW27" s="986"/>
      <c r="CX27" s="987"/>
      <c r="CY27" s="987"/>
      <c r="CZ27" s="987"/>
      <c r="DA27" s="988"/>
      <c r="DB27" s="986"/>
      <c r="DC27" s="987"/>
      <c r="DD27" s="987"/>
      <c r="DE27" s="987"/>
      <c r="DF27" s="988"/>
      <c r="DG27" s="986"/>
      <c r="DH27" s="987"/>
      <c r="DI27" s="987"/>
      <c r="DJ27" s="987"/>
      <c r="DK27" s="988"/>
      <c r="DL27" s="986"/>
      <c r="DM27" s="987"/>
      <c r="DN27" s="987"/>
      <c r="DO27" s="987"/>
      <c r="DP27" s="988"/>
      <c r="DQ27" s="986"/>
      <c r="DR27" s="987"/>
      <c r="DS27" s="987"/>
      <c r="DT27" s="987"/>
      <c r="DU27" s="988"/>
      <c r="DV27" s="989"/>
      <c r="DW27" s="990"/>
      <c r="DX27" s="990"/>
      <c r="DY27" s="990"/>
      <c r="DZ27" s="991"/>
      <c r="EA27" s="230"/>
    </row>
    <row r="28" spans="1:131" ht="26.25" customHeight="1" thickTop="1" x14ac:dyDescent="0.15">
      <c r="A28" s="242">
        <v>1</v>
      </c>
      <c r="B28" s="1043" t="s">
        <v>412</v>
      </c>
      <c r="C28" s="1044"/>
      <c r="D28" s="1044"/>
      <c r="E28" s="1044"/>
      <c r="F28" s="1044"/>
      <c r="G28" s="1044"/>
      <c r="H28" s="1044"/>
      <c r="I28" s="1044"/>
      <c r="J28" s="1044"/>
      <c r="K28" s="1044"/>
      <c r="L28" s="1044"/>
      <c r="M28" s="1044"/>
      <c r="N28" s="1044"/>
      <c r="O28" s="1044"/>
      <c r="P28" s="1045"/>
      <c r="Q28" s="1046">
        <v>6050</v>
      </c>
      <c r="R28" s="1047"/>
      <c r="S28" s="1047"/>
      <c r="T28" s="1047"/>
      <c r="U28" s="1047"/>
      <c r="V28" s="1047">
        <v>5981</v>
      </c>
      <c r="W28" s="1047"/>
      <c r="X28" s="1047"/>
      <c r="Y28" s="1047"/>
      <c r="Z28" s="1047"/>
      <c r="AA28" s="1047">
        <v>69</v>
      </c>
      <c r="AB28" s="1047"/>
      <c r="AC28" s="1047"/>
      <c r="AD28" s="1047"/>
      <c r="AE28" s="1048"/>
      <c r="AF28" s="1049">
        <v>69</v>
      </c>
      <c r="AG28" s="1047"/>
      <c r="AH28" s="1047"/>
      <c r="AI28" s="1047"/>
      <c r="AJ28" s="1050"/>
      <c r="AK28" s="1039">
        <v>559</v>
      </c>
      <c r="AL28" s="1040"/>
      <c r="AM28" s="1040"/>
      <c r="AN28" s="1040"/>
      <c r="AO28" s="1040"/>
      <c r="AP28" s="1040" t="s">
        <v>593</v>
      </c>
      <c r="AQ28" s="1040"/>
      <c r="AR28" s="1040"/>
      <c r="AS28" s="1040"/>
      <c r="AT28" s="1040"/>
      <c r="AU28" s="1040" t="s">
        <v>593</v>
      </c>
      <c r="AV28" s="1040"/>
      <c r="AW28" s="1040"/>
      <c r="AX28" s="1040"/>
      <c r="AY28" s="1040"/>
      <c r="AZ28" s="1040" t="s">
        <v>593</v>
      </c>
      <c r="BA28" s="1040"/>
      <c r="BB28" s="1040"/>
      <c r="BC28" s="1040"/>
      <c r="BD28" s="1040"/>
      <c r="BE28" s="1041"/>
      <c r="BF28" s="1041"/>
      <c r="BG28" s="1041"/>
      <c r="BH28" s="1041"/>
      <c r="BI28" s="1042"/>
      <c r="BJ28" s="232"/>
      <c r="BK28" s="232"/>
      <c r="BL28" s="232"/>
      <c r="BM28" s="232"/>
      <c r="BN28" s="232"/>
      <c r="BO28" s="241"/>
      <c r="BP28" s="241"/>
      <c r="BQ28" s="238">
        <v>22</v>
      </c>
      <c r="BR28" s="239"/>
      <c r="BS28" s="989"/>
      <c r="BT28" s="990"/>
      <c r="BU28" s="990"/>
      <c r="BV28" s="990"/>
      <c r="BW28" s="990"/>
      <c r="BX28" s="990"/>
      <c r="BY28" s="990"/>
      <c r="BZ28" s="990"/>
      <c r="CA28" s="990"/>
      <c r="CB28" s="990"/>
      <c r="CC28" s="990"/>
      <c r="CD28" s="990"/>
      <c r="CE28" s="990"/>
      <c r="CF28" s="990"/>
      <c r="CG28" s="1011"/>
      <c r="CH28" s="986"/>
      <c r="CI28" s="987"/>
      <c r="CJ28" s="987"/>
      <c r="CK28" s="987"/>
      <c r="CL28" s="988"/>
      <c r="CM28" s="986"/>
      <c r="CN28" s="987"/>
      <c r="CO28" s="987"/>
      <c r="CP28" s="987"/>
      <c r="CQ28" s="988"/>
      <c r="CR28" s="986"/>
      <c r="CS28" s="987"/>
      <c r="CT28" s="987"/>
      <c r="CU28" s="987"/>
      <c r="CV28" s="988"/>
      <c r="CW28" s="986"/>
      <c r="CX28" s="987"/>
      <c r="CY28" s="987"/>
      <c r="CZ28" s="987"/>
      <c r="DA28" s="988"/>
      <c r="DB28" s="986"/>
      <c r="DC28" s="987"/>
      <c r="DD28" s="987"/>
      <c r="DE28" s="987"/>
      <c r="DF28" s="988"/>
      <c r="DG28" s="986"/>
      <c r="DH28" s="987"/>
      <c r="DI28" s="987"/>
      <c r="DJ28" s="987"/>
      <c r="DK28" s="988"/>
      <c r="DL28" s="986"/>
      <c r="DM28" s="987"/>
      <c r="DN28" s="987"/>
      <c r="DO28" s="987"/>
      <c r="DP28" s="988"/>
      <c r="DQ28" s="986"/>
      <c r="DR28" s="987"/>
      <c r="DS28" s="987"/>
      <c r="DT28" s="987"/>
      <c r="DU28" s="988"/>
      <c r="DV28" s="989"/>
      <c r="DW28" s="990"/>
      <c r="DX28" s="990"/>
      <c r="DY28" s="990"/>
      <c r="DZ28" s="991"/>
      <c r="EA28" s="230"/>
    </row>
    <row r="29" spans="1:131" ht="26.25" customHeight="1" x14ac:dyDescent="0.15">
      <c r="A29" s="242">
        <v>2</v>
      </c>
      <c r="B29" s="1027" t="s">
        <v>413</v>
      </c>
      <c r="C29" s="1028"/>
      <c r="D29" s="1028"/>
      <c r="E29" s="1028"/>
      <c r="F29" s="1028"/>
      <c r="G29" s="1028"/>
      <c r="H29" s="1028"/>
      <c r="I29" s="1028"/>
      <c r="J29" s="1028"/>
      <c r="K29" s="1028"/>
      <c r="L29" s="1028"/>
      <c r="M29" s="1028"/>
      <c r="N29" s="1028"/>
      <c r="O29" s="1028"/>
      <c r="P29" s="1029"/>
      <c r="Q29" s="1035">
        <v>901</v>
      </c>
      <c r="R29" s="1036"/>
      <c r="S29" s="1036"/>
      <c r="T29" s="1036"/>
      <c r="U29" s="1036"/>
      <c r="V29" s="1036">
        <v>899</v>
      </c>
      <c r="W29" s="1036"/>
      <c r="X29" s="1036"/>
      <c r="Y29" s="1036"/>
      <c r="Z29" s="1036"/>
      <c r="AA29" s="1036">
        <v>3</v>
      </c>
      <c r="AB29" s="1036"/>
      <c r="AC29" s="1036"/>
      <c r="AD29" s="1036"/>
      <c r="AE29" s="1037"/>
      <c r="AF29" s="1032">
        <v>3</v>
      </c>
      <c r="AG29" s="1033"/>
      <c r="AH29" s="1033"/>
      <c r="AI29" s="1033"/>
      <c r="AJ29" s="1034"/>
      <c r="AK29" s="980">
        <v>205</v>
      </c>
      <c r="AL29" s="971"/>
      <c r="AM29" s="971"/>
      <c r="AN29" s="971"/>
      <c r="AO29" s="971"/>
      <c r="AP29" s="971" t="s">
        <v>593</v>
      </c>
      <c r="AQ29" s="971"/>
      <c r="AR29" s="971"/>
      <c r="AS29" s="971"/>
      <c r="AT29" s="971"/>
      <c r="AU29" s="971" t="s">
        <v>593</v>
      </c>
      <c r="AV29" s="971"/>
      <c r="AW29" s="971"/>
      <c r="AX29" s="971"/>
      <c r="AY29" s="971"/>
      <c r="AZ29" s="971" t="s">
        <v>593</v>
      </c>
      <c r="BA29" s="971"/>
      <c r="BB29" s="971"/>
      <c r="BC29" s="971"/>
      <c r="BD29" s="971"/>
      <c r="BE29" s="972"/>
      <c r="BF29" s="972"/>
      <c r="BG29" s="972"/>
      <c r="BH29" s="972"/>
      <c r="BI29" s="973"/>
      <c r="BJ29" s="232"/>
      <c r="BK29" s="232"/>
      <c r="BL29" s="232"/>
      <c r="BM29" s="232"/>
      <c r="BN29" s="232"/>
      <c r="BO29" s="241"/>
      <c r="BP29" s="241"/>
      <c r="BQ29" s="238">
        <v>23</v>
      </c>
      <c r="BR29" s="239"/>
      <c r="BS29" s="989"/>
      <c r="BT29" s="990"/>
      <c r="BU29" s="990"/>
      <c r="BV29" s="990"/>
      <c r="BW29" s="990"/>
      <c r="BX29" s="990"/>
      <c r="BY29" s="990"/>
      <c r="BZ29" s="990"/>
      <c r="CA29" s="990"/>
      <c r="CB29" s="990"/>
      <c r="CC29" s="990"/>
      <c r="CD29" s="990"/>
      <c r="CE29" s="990"/>
      <c r="CF29" s="990"/>
      <c r="CG29" s="1011"/>
      <c r="CH29" s="986"/>
      <c r="CI29" s="987"/>
      <c r="CJ29" s="987"/>
      <c r="CK29" s="987"/>
      <c r="CL29" s="988"/>
      <c r="CM29" s="986"/>
      <c r="CN29" s="987"/>
      <c r="CO29" s="987"/>
      <c r="CP29" s="987"/>
      <c r="CQ29" s="988"/>
      <c r="CR29" s="986"/>
      <c r="CS29" s="987"/>
      <c r="CT29" s="987"/>
      <c r="CU29" s="987"/>
      <c r="CV29" s="988"/>
      <c r="CW29" s="986"/>
      <c r="CX29" s="987"/>
      <c r="CY29" s="987"/>
      <c r="CZ29" s="987"/>
      <c r="DA29" s="988"/>
      <c r="DB29" s="986"/>
      <c r="DC29" s="987"/>
      <c r="DD29" s="987"/>
      <c r="DE29" s="987"/>
      <c r="DF29" s="988"/>
      <c r="DG29" s="986"/>
      <c r="DH29" s="987"/>
      <c r="DI29" s="987"/>
      <c r="DJ29" s="987"/>
      <c r="DK29" s="988"/>
      <c r="DL29" s="986"/>
      <c r="DM29" s="987"/>
      <c r="DN29" s="987"/>
      <c r="DO29" s="987"/>
      <c r="DP29" s="988"/>
      <c r="DQ29" s="986"/>
      <c r="DR29" s="987"/>
      <c r="DS29" s="987"/>
      <c r="DT29" s="987"/>
      <c r="DU29" s="988"/>
      <c r="DV29" s="989"/>
      <c r="DW29" s="990"/>
      <c r="DX29" s="990"/>
      <c r="DY29" s="990"/>
      <c r="DZ29" s="991"/>
      <c r="EA29" s="230"/>
    </row>
    <row r="30" spans="1:131" ht="26.25" customHeight="1" x14ac:dyDescent="0.15">
      <c r="A30" s="242">
        <v>3</v>
      </c>
      <c r="B30" s="1027" t="s">
        <v>414</v>
      </c>
      <c r="C30" s="1028"/>
      <c r="D30" s="1028"/>
      <c r="E30" s="1028"/>
      <c r="F30" s="1028"/>
      <c r="G30" s="1028"/>
      <c r="H30" s="1028"/>
      <c r="I30" s="1028"/>
      <c r="J30" s="1028"/>
      <c r="K30" s="1028"/>
      <c r="L30" s="1028"/>
      <c r="M30" s="1028"/>
      <c r="N30" s="1028"/>
      <c r="O30" s="1028"/>
      <c r="P30" s="1029"/>
      <c r="Q30" s="1035">
        <v>4178</v>
      </c>
      <c r="R30" s="1036"/>
      <c r="S30" s="1036"/>
      <c r="T30" s="1036"/>
      <c r="U30" s="1036"/>
      <c r="V30" s="1036">
        <v>4106</v>
      </c>
      <c r="W30" s="1036"/>
      <c r="X30" s="1036"/>
      <c r="Y30" s="1036"/>
      <c r="Z30" s="1036"/>
      <c r="AA30" s="1036">
        <v>72</v>
      </c>
      <c r="AB30" s="1036"/>
      <c r="AC30" s="1036"/>
      <c r="AD30" s="1036"/>
      <c r="AE30" s="1037"/>
      <c r="AF30" s="1032">
        <v>72</v>
      </c>
      <c r="AG30" s="1033"/>
      <c r="AH30" s="1033"/>
      <c r="AI30" s="1033"/>
      <c r="AJ30" s="1034"/>
      <c r="AK30" s="980">
        <v>712</v>
      </c>
      <c r="AL30" s="971"/>
      <c r="AM30" s="971"/>
      <c r="AN30" s="971"/>
      <c r="AO30" s="971"/>
      <c r="AP30" s="971" t="s">
        <v>593</v>
      </c>
      <c r="AQ30" s="971"/>
      <c r="AR30" s="971"/>
      <c r="AS30" s="971"/>
      <c r="AT30" s="971"/>
      <c r="AU30" s="971" t="s">
        <v>593</v>
      </c>
      <c r="AV30" s="971"/>
      <c r="AW30" s="971"/>
      <c r="AX30" s="971"/>
      <c r="AY30" s="971"/>
      <c r="AZ30" s="971" t="s">
        <v>593</v>
      </c>
      <c r="BA30" s="971"/>
      <c r="BB30" s="971"/>
      <c r="BC30" s="971"/>
      <c r="BD30" s="971"/>
      <c r="BE30" s="972"/>
      <c r="BF30" s="972"/>
      <c r="BG30" s="972"/>
      <c r="BH30" s="972"/>
      <c r="BI30" s="973"/>
      <c r="BJ30" s="232"/>
      <c r="BK30" s="232"/>
      <c r="BL30" s="232"/>
      <c r="BM30" s="232"/>
      <c r="BN30" s="232"/>
      <c r="BO30" s="241"/>
      <c r="BP30" s="241"/>
      <c r="BQ30" s="238">
        <v>24</v>
      </c>
      <c r="BR30" s="239"/>
      <c r="BS30" s="989"/>
      <c r="BT30" s="990"/>
      <c r="BU30" s="990"/>
      <c r="BV30" s="990"/>
      <c r="BW30" s="990"/>
      <c r="BX30" s="990"/>
      <c r="BY30" s="990"/>
      <c r="BZ30" s="990"/>
      <c r="CA30" s="990"/>
      <c r="CB30" s="990"/>
      <c r="CC30" s="990"/>
      <c r="CD30" s="990"/>
      <c r="CE30" s="990"/>
      <c r="CF30" s="990"/>
      <c r="CG30" s="1011"/>
      <c r="CH30" s="986"/>
      <c r="CI30" s="987"/>
      <c r="CJ30" s="987"/>
      <c r="CK30" s="987"/>
      <c r="CL30" s="988"/>
      <c r="CM30" s="986"/>
      <c r="CN30" s="987"/>
      <c r="CO30" s="987"/>
      <c r="CP30" s="987"/>
      <c r="CQ30" s="988"/>
      <c r="CR30" s="986"/>
      <c r="CS30" s="987"/>
      <c r="CT30" s="987"/>
      <c r="CU30" s="987"/>
      <c r="CV30" s="988"/>
      <c r="CW30" s="986"/>
      <c r="CX30" s="987"/>
      <c r="CY30" s="987"/>
      <c r="CZ30" s="987"/>
      <c r="DA30" s="988"/>
      <c r="DB30" s="986"/>
      <c r="DC30" s="987"/>
      <c r="DD30" s="987"/>
      <c r="DE30" s="987"/>
      <c r="DF30" s="988"/>
      <c r="DG30" s="986"/>
      <c r="DH30" s="987"/>
      <c r="DI30" s="987"/>
      <c r="DJ30" s="987"/>
      <c r="DK30" s="988"/>
      <c r="DL30" s="986"/>
      <c r="DM30" s="987"/>
      <c r="DN30" s="987"/>
      <c r="DO30" s="987"/>
      <c r="DP30" s="988"/>
      <c r="DQ30" s="986"/>
      <c r="DR30" s="987"/>
      <c r="DS30" s="987"/>
      <c r="DT30" s="987"/>
      <c r="DU30" s="988"/>
      <c r="DV30" s="989"/>
      <c r="DW30" s="990"/>
      <c r="DX30" s="990"/>
      <c r="DY30" s="990"/>
      <c r="DZ30" s="991"/>
      <c r="EA30" s="230"/>
    </row>
    <row r="31" spans="1:131" ht="26.25" customHeight="1" x14ac:dyDescent="0.15">
      <c r="A31" s="242">
        <v>4</v>
      </c>
      <c r="B31" s="1027" t="s">
        <v>415</v>
      </c>
      <c r="C31" s="1028"/>
      <c r="D31" s="1028"/>
      <c r="E31" s="1028"/>
      <c r="F31" s="1028"/>
      <c r="G31" s="1028"/>
      <c r="H31" s="1028"/>
      <c r="I31" s="1028"/>
      <c r="J31" s="1028"/>
      <c r="K31" s="1028"/>
      <c r="L31" s="1028"/>
      <c r="M31" s="1028"/>
      <c r="N31" s="1028"/>
      <c r="O31" s="1028"/>
      <c r="P31" s="1029"/>
      <c r="Q31" s="1035">
        <v>1083</v>
      </c>
      <c r="R31" s="1036"/>
      <c r="S31" s="1036"/>
      <c r="T31" s="1036"/>
      <c r="U31" s="1036"/>
      <c r="V31" s="1036">
        <v>958</v>
      </c>
      <c r="W31" s="1036"/>
      <c r="X31" s="1036"/>
      <c r="Y31" s="1036"/>
      <c r="Z31" s="1036"/>
      <c r="AA31" s="1036">
        <v>125</v>
      </c>
      <c r="AB31" s="1036"/>
      <c r="AC31" s="1036"/>
      <c r="AD31" s="1036"/>
      <c r="AE31" s="1037"/>
      <c r="AF31" s="1032">
        <v>1005</v>
      </c>
      <c r="AG31" s="1033"/>
      <c r="AH31" s="1033"/>
      <c r="AI31" s="1033"/>
      <c r="AJ31" s="1034"/>
      <c r="AK31" s="980">
        <v>6</v>
      </c>
      <c r="AL31" s="971"/>
      <c r="AM31" s="971"/>
      <c r="AN31" s="971"/>
      <c r="AO31" s="971"/>
      <c r="AP31" s="971">
        <v>1641</v>
      </c>
      <c r="AQ31" s="971"/>
      <c r="AR31" s="971"/>
      <c r="AS31" s="971"/>
      <c r="AT31" s="971"/>
      <c r="AU31" s="971">
        <v>10</v>
      </c>
      <c r="AV31" s="971"/>
      <c r="AW31" s="971"/>
      <c r="AX31" s="971"/>
      <c r="AY31" s="971"/>
      <c r="AZ31" s="1038" t="s">
        <v>593</v>
      </c>
      <c r="BA31" s="1038"/>
      <c r="BB31" s="1038"/>
      <c r="BC31" s="1038"/>
      <c r="BD31" s="1038"/>
      <c r="BE31" s="972" t="s">
        <v>416</v>
      </c>
      <c r="BF31" s="972"/>
      <c r="BG31" s="972"/>
      <c r="BH31" s="972"/>
      <c r="BI31" s="973"/>
      <c r="BJ31" s="232"/>
      <c r="BK31" s="232"/>
      <c r="BL31" s="232"/>
      <c r="BM31" s="232"/>
      <c r="BN31" s="232"/>
      <c r="BO31" s="241"/>
      <c r="BP31" s="241"/>
      <c r="BQ31" s="238">
        <v>25</v>
      </c>
      <c r="BR31" s="239"/>
      <c r="BS31" s="989"/>
      <c r="BT31" s="990"/>
      <c r="BU31" s="990"/>
      <c r="BV31" s="990"/>
      <c r="BW31" s="990"/>
      <c r="BX31" s="990"/>
      <c r="BY31" s="990"/>
      <c r="BZ31" s="990"/>
      <c r="CA31" s="990"/>
      <c r="CB31" s="990"/>
      <c r="CC31" s="990"/>
      <c r="CD31" s="990"/>
      <c r="CE31" s="990"/>
      <c r="CF31" s="990"/>
      <c r="CG31" s="1011"/>
      <c r="CH31" s="986"/>
      <c r="CI31" s="987"/>
      <c r="CJ31" s="987"/>
      <c r="CK31" s="987"/>
      <c r="CL31" s="988"/>
      <c r="CM31" s="986"/>
      <c r="CN31" s="987"/>
      <c r="CO31" s="987"/>
      <c r="CP31" s="987"/>
      <c r="CQ31" s="988"/>
      <c r="CR31" s="986"/>
      <c r="CS31" s="987"/>
      <c r="CT31" s="987"/>
      <c r="CU31" s="987"/>
      <c r="CV31" s="988"/>
      <c r="CW31" s="986"/>
      <c r="CX31" s="987"/>
      <c r="CY31" s="987"/>
      <c r="CZ31" s="987"/>
      <c r="DA31" s="988"/>
      <c r="DB31" s="986"/>
      <c r="DC31" s="987"/>
      <c r="DD31" s="987"/>
      <c r="DE31" s="987"/>
      <c r="DF31" s="988"/>
      <c r="DG31" s="986"/>
      <c r="DH31" s="987"/>
      <c r="DI31" s="987"/>
      <c r="DJ31" s="987"/>
      <c r="DK31" s="988"/>
      <c r="DL31" s="986"/>
      <c r="DM31" s="987"/>
      <c r="DN31" s="987"/>
      <c r="DO31" s="987"/>
      <c r="DP31" s="988"/>
      <c r="DQ31" s="986"/>
      <c r="DR31" s="987"/>
      <c r="DS31" s="987"/>
      <c r="DT31" s="987"/>
      <c r="DU31" s="988"/>
      <c r="DV31" s="989"/>
      <c r="DW31" s="990"/>
      <c r="DX31" s="990"/>
      <c r="DY31" s="990"/>
      <c r="DZ31" s="991"/>
      <c r="EA31" s="230"/>
    </row>
    <row r="32" spans="1:131" ht="26.25" customHeight="1" x14ac:dyDescent="0.15">
      <c r="A32" s="242">
        <v>5</v>
      </c>
      <c r="B32" s="1027" t="s">
        <v>417</v>
      </c>
      <c r="C32" s="1028"/>
      <c r="D32" s="1028"/>
      <c r="E32" s="1028"/>
      <c r="F32" s="1028"/>
      <c r="G32" s="1028"/>
      <c r="H32" s="1028"/>
      <c r="I32" s="1028"/>
      <c r="J32" s="1028"/>
      <c r="K32" s="1028"/>
      <c r="L32" s="1028"/>
      <c r="M32" s="1028"/>
      <c r="N32" s="1028"/>
      <c r="O32" s="1028"/>
      <c r="P32" s="1029"/>
      <c r="Q32" s="1035">
        <v>2089</v>
      </c>
      <c r="R32" s="1036"/>
      <c r="S32" s="1036"/>
      <c r="T32" s="1036"/>
      <c r="U32" s="1036"/>
      <c r="V32" s="1036">
        <v>2123</v>
      </c>
      <c r="W32" s="1036"/>
      <c r="X32" s="1036"/>
      <c r="Y32" s="1036"/>
      <c r="Z32" s="1036"/>
      <c r="AA32" s="1036">
        <v>-34</v>
      </c>
      <c r="AB32" s="1036"/>
      <c r="AC32" s="1036"/>
      <c r="AD32" s="1036"/>
      <c r="AE32" s="1037"/>
      <c r="AF32" s="1032">
        <v>264</v>
      </c>
      <c r="AG32" s="1033"/>
      <c r="AH32" s="1033"/>
      <c r="AI32" s="1033"/>
      <c r="AJ32" s="1034"/>
      <c r="AK32" s="980">
        <v>572</v>
      </c>
      <c r="AL32" s="971"/>
      <c r="AM32" s="971"/>
      <c r="AN32" s="971"/>
      <c r="AO32" s="971"/>
      <c r="AP32" s="971">
        <v>10236</v>
      </c>
      <c r="AQ32" s="971"/>
      <c r="AR32" s="971"/>
      <c r="AS32" s="971"/>
      <c r="AT32" s="971"/>
      <c r="AU32" s="971">
        <v>4678</v>
      </c>
      <c r="AV32" s="971"/>
      <c r="AW32" s="971"/>
      <c r="AX32" s="971"/>
      <c r="AY32" s="971"/>
      <c r="AZ32" s="1038" t="s">
        <v>593</v>
      </c>
      <c r="BA32" s="1038"/>
      <c r="BB32" s="1038"/>
      <c r="BC32" s="1038"/>
      <c r="BD32" s="1038"/>
      <c r="BE32" s="972" t="s">
        <v>418</v>
      </c>
      <c r="BF32" s="972"/>
      <c r="BG32" s="972"/>
      <c r="BH32" s="972"/>
      <c r="BI32" s="973"/>
      <c r="BJ32" s="232"/>
      <c r="BK32" s="232"/>
      <c r="BL32" s="232"/>
      <c r="BM32" s="232"/>
      <c r="BN32" s="232"/>
      <c r="BO32" s="241"/>
      <c r="BP32" s="241"/>
      <c r="BQ32" s="238">
        <v>26</v>
      </c>
      <c r="BR32" s="239"/>
      <c r="BS32" s="989"/>
      <c r="BT32" s="990"/>
      <c r="BU32" s="990"/>
      <c r="BV32" s="990"/>
      <c r="BW32" s="990"/>
      <c r="BX32" s="990"/>
      <c r="BY32" s="990"/>
      <c r="BZ32" s="990"/>
      <c r="CA32" s="990"/>
      <c r="CB32" s="990"/>
      <c r="CC32" s="990"/>
      <c r="CD32" s="990"/>
      <c r="CE32" s="990"/>
      <c r="CF32" s="990"/>
      <c r="CG32" s="1011"/>
      <c r="CH32" s="986"/>
      <c r="CI32" s="987"/>
      <c r="CJ32" s="987"/>
      <c r="CK32" s="987"/>
      <c r="CL32" s="988"/>
      <c r="CM32" s="986"/>
      <c r="CN32" s="987"/>
      <c r="CO32" s="987"/>
      <c r="CP32" s="987"/>
      <c r="CQ32" s="988"/>
      <c r="CR32" s="986"/>
      <c r="CS32" s="987"/>
      <c r="CT32" s="987"/>
      <c r="CU32" s="987"/>
      <c r="CV32" s="988"/>
      <c r="CW32" s="986"/>
      <c r="CX32" s="987"/>
      <c r="CY32" s="987"/>
      <c r="CZ32" s="987"/>
      <c r="DA32" s="988"/>
      <c r="DB32" s="986"/>
      <c r="DC32" s="987"/>
      <c r="DD32" s="987"/>
      <c r="DE32" s="987"/>
      <c r="DF32" s="988"/>
      <c r="DG32" s="986"/>
      <c r="DH32" s="987"/>
      <c r="DI32" s="987"/>
      <c r="DJ32" s="987"/>
      <c r="DK32" s="988"/>
      <c r="DL32" s="986"/>
      <c r="DM32" s="987"/>
      <c r="DN32" s="987"/>
      <c r="DO32" s="987"/>
      <c r="DP32" s="988"/>
      <c r="DQ32" s="986"/>
      <c r="DR32" s="987"/>
      <c r="DS32" s="987"/>
      <c r="DT32" s="987"/>
      <c r="DU32" s="988"/>
      <c r="DV32" s="989"/>
      <c r="DW32" s="990"/>
      <c r="DX32" s="990"/>
      <c r="DY32" s="990"/>
      <c r="DZ32" s="991"/>
      <c r="EA32" s="230"/>
    </row>
    <row r="33" spans="1:131" ht="26.25" customHeight="1" x14ac:dyDescent="0.15">
      <c r="A33" s="242">
        <v>6</v>
      </c>
      <c r="B33" s="1027"/>
      <c r="C33" s="1028"/>
      <c r="D33" s="1028"/>
      <c r="E33" s="1028"/>
      <c r="F33" s="1028"/>
      <c r="G33" s="1028"/>
      <c r="H33" s="1028"/>
      <c r="I33" s="1028"/>
      <c r="J33" s="1028"/>
      <c r="K33" s="1028"/>
      <c r="L33" s="1028"/>
      <c r="M33" s="1028"/>
      <c r="N33" s="1028"/>
      <c r="O33" s="1028"/>
      <c r="P33" s="1029"/>
      <c r="Q33" s="1035"/>
      <c r="R33" s="1036"/>
      <c r="S33" s="1036"/>
      <c r="T33" s="1036"/>
      <c r="U33" s="1036"/>
      <c r="V33" s="1036"/>
      <c r="W33" s="1036"/>
      <c r="X33" s="1036"/>
      <c r="Y33" s="1036"/>
      <c r="Z33" s="1036"/>
      <c r="AA33" s="1036"/>
      <c r="AB33" s="1036"/>
      <c r="AC33" s="1036"/>
      <c r="AD33" s="1036"/>
      <c r="AE33" s="1037"/>
      <c r="AF33" s="1032"/>
      <c r="AG33" s="1033"/>
      <c r="AH33" s="1033"/>
      <c r="AI33" s="1033"/>
      <c r="AJ33" s="1034"/>
      <c r="AK33" s="980"/>
      <c r="AL33" s="971"/>
      <c r="AM33" s="971"/>
      <c r="AN33" s="971"/>
      <c r="AO33" s="971"/>
      <c r="AP33" s="971"/>
      <c r="AQ33" s="971"/>
      <c r="AR33" s="971"/>
      <c r="AS33" s="971"/>
      <c r="AT33" s="971"/>
      <c r="AU33" s="971"/>
      <c r="AV33" s="971"/>
      <c r="AW33" s="971"/>
      <c r="AX33" s="971"/>
      <c r="AY33" s="971"/>
      <c r="AZ33" s="1038"/>
      <c r="BA33" s="1038"/>
      <c r="BB33" s="1038"/>
      <c r="BC33" s="1038"/>
      <c r="BD33" s="1038"/>
      <c r="BE33" s="972"/>
      <c r="BF33" s="972"/>
      <c r="BG33" s="972"/>
      <c r="BH33" s="972"/>
      <c r="BI33" s="973"/>
      <c r="BJ33" s="232"/>
      <c r="BK33" s="232"/>
      <c r="BL33" s="232"/>
      <c r="BM33" s="232"/>
      <c r="BN33" s="232"/>
      <c r="BO33" s="241"/>
      <c r="BP33" s="241"/>
      <c r="BQ33" s="238">
        <v>27</v>
      </c>
      <c r="BR33" s="239"/>
      <c r="BS33" s="989"/>
      <c r="BT33" s="990"/>
      <c r="BU33" s="990"/>
      <c r="BV33" s="990"/>
      <c r="BW33" s="990"/>
      <c r="BX33" s="990"/>
      <c r="BY33" s="990"/>
      <c r="BZ33" s="990"/>
      <c r="CA33" s="990"/>
      <c r="CB33" s="990"/>
      <c r="CC33" s="990"/>
      <c r="CD33" s="990"/>
      <c r="CE33" s="990"/>
      <c r="CF33" s="990"/>
      <c r="CG33" s="1011"/>
      <c r="CH33" s="986"/>
      <c r="CI33" s="987"/>
      <c r="CJ33" s="987"/>
      <c r="CK33" s="987"/>
      <c r="CL33" s="988"/>
      <c r="CM33" s="986"/>
      <c r="CN33" s="987"/>
      <c r="CO33" s="987"/>
      <c r="CP33" s="987"/>
      <c r="CQ33" s="988"/>
      <c r="CR33" s="986"/>
      <c r="CS33" s="987"/>
      <c r="CT33" s="987"/>
      <c r="CU33" s="987"/>
      <c r="CV33" s="988"/>
      <c r="CW33" s="986"/>
      <c r="CX33" s="987"/>
      <c r="CY33" s="987"/>
      <c r="CZ33" s="987"/>
      <c r="DA33" s="988"/>
      <c r="DB33" s="986"/>
      <c r="DC33" s="987"/>
      <c r="DD33" s="987"/>
      <c r="DE33" s="987"/>
      <c r="DF33" s="988"/>
      <c r="DG33" s="986"/>
      <c r="DH33" s="987"/>
      <c r="DI33" s="987"/>
      <c r="DJ33" s="987"/>
      <c r="DK33" s="988"/>
      <c r="DL33" s="986"/>
      <c r="DM33" s="987"/>
      <c r="DN33" s="987"/>
      <c r="DO33" s="987"/>
      <c r="DP33" s="988"/>
      <c r="DQ33" s="986"/>
      <c r="DR33" s="987"/>
      <c r="DS33" s="987"/>
      <c r="DT33" s="987"/>
      <c r="DU33" s="988"/>
      <c r="DV33" s="989"/>
      <c r="DW33" s="990"/>
      <c r="DX33" s="990"/>
      <c r="DY33" s="990"/>
      <c r="DZ33" s="991"/>
      <c r="EA33" s="230"/>
    </row>
    <row r="34" spans="1:131" ht="26.25" customHeight="1" x14ac:dyDescent="0.15">
      <c r="A34" s="242">
        <v>7</v>
      </c>
      <c r="B34" s="1027"/>
      <c r="C34" s="1028"/>
      <c r="D34" s="1028"/>
      <c r="E34" s="1028"/>
      <c r="F34" s="1028"/>
      <c r="G34" s="1028"/>
      <c r="H34" s="1028"/>
      <c r="I34" s="1028"/>
      <c r="J34" s="1028"/>
      <c r="K34" s="1028"/>
      <c r="L34" s="1028"/>
      <c r="M34" s="1028"/>
      <c r="N34" s="1028"/>
      <c r="O34" s="1028"/>
      <c r="P34" s="1029"/>
      <c r="Q34" s="1035"/>
      <c r="R34" s="1036"/>
      <c r="S34" s="1036"/>
      <c r="T34" s="1036"/>
      <c r="U34" s="1036"/>
      <c r="V34" s="1036"/>
      <c r="W34" s="1036"/>
      <c r="X34" s="1036"/>
      <c r="Y34" s="1036"/>
      <c r="Z34" s="1036"/>
      <c r="AA34" s="1036"/>
      <c r="AB34" s="1036"/>
      <c r="AC34" s="1036"/>
      <c r="AD34" s="1036"/>
      <c r="AE34" s="1037"/>
      <c r="AF34" s="1032"/>
      <c r="AG34" s="1033"/>
      <c r="AH34" s="1033"/>
      <c r="AI34" s="1033"/>
      <c r="AJ34" s="1034"/>
      <c r="AK34" s="980"/>
      <c r="AL34" s="971"/>
      <c r="AM34" s="971"/>
      <c r="AN34" s="971"/>
      <c r="AO34" s="971"/>
      <c r="AP34" s="971"/>
      <c r="AQ34" s="971"/>
      <c r="AR34" s="971"/>
      <c r="AS34" s="971"/>
      <c r="AT34" s="971"/>
      <c r="AU34" s="971"/>
      <c r="AV34" s="971"/>
      <c r="AW34" s="971"/>
      <c r="AX34" s="971"/>
      <c r="AY34" s="971"/>
      <c r="AZ34" s="1038"/>
      <c r="BA34" s="1038"/>
      <c r="BB34" s="1038"/>
      <c r="BC34" s="1038"/>
      <c r="BD34" s="1038"/>
      <c r="BE34" s="972"/>
      <c r="BF34" s="972"/>
      <c r="BG34" s="972"/>
      <c r="BH34" s="972"/>
      <c r="BI34" s="973"/>
      <c r="BJ34" s="232"/>
      <c r="BK34" s="232"/>
      <c r="BL34" s="232"/>
      <c r="BM34" s="232"/>
      <c r="BN34" s="232"/>
      <c r="BO34" s="241"/>
      <c r="BP34" s="241"/>
      <c r="BQ34" s="238">
        <v>28</v>
      </c>
      <c r="BR34" s="239"/>
      <c r="BS34" s="989"/>
      <c r="BT34" s="990"/>
      <c r="BU34" s="990"/>
      <c r="BV34" s="990"/>
      <c r="BW34" s="990"/>
      <c r="BX34" s="990"/>
      <c r="BY34" s="990"/>
      <c r="BZ34" s="990"/>
      <c r="CA34" s="990"/>
      <c r="CB34" s="990"/>
      <c r="CC34" s="990"/>
      <c r="CD34" s="990"/>
      <c r="CE34" s="990"/>
      <c r="CF34" s="990"/>
      <c r="CG34" s="1011"/>
      <c r="CH34" s="986"/>
      <c r="CI34" s="987"/>
      <c r="CJ34" s="987"/>
      <c r="CK34" s="987"/>
      <c r="CL34" s="988"/>
      <c r="CM34" s="986"/>
      <c r="CN34" s="987"/>
      <c r="CO34" s="987"/>
      <c r="CP34" s="987"/>
      <c r="CQ34" s="988"/>
      <c r="CR34" s="986"/>
      <c r="CS34" s="987"/>
      <c r="CT34" s="987"/>
      <c r="CU34" s="987"/>
      <c r="CV34" s="988"/>
      <c r="CW34" s="986"/>
      <c r="CX34" s="987"/>
      <c r="CY34" s="987"/>
      <c r="CZ34" s="987"/>
      <c r="DA34" s="988"/>
      <c r="DB34" s="986"/>
      <c r="DC34" s="987"/>
      <c r="DD34" s="987"/>
      <c r="DE34" s="987"/>
      <c r="DF34" s="988"/>
      <c r="DG34" s="986"/>
      <c r="DH34" s="987"/>
      <c r="DI34" s="987"/>
      <c r="DJ34" s="987"/>
      <c r="DK34" s="988"/>
      <c r="DL34" s="986"/>
      <c r="DM34" s="987"/>
      <c r="DN34" s="987"/>
      <c r="DO34" s="987"/>
      <c r="DP34" s="988"/>
      <c r="DQ34" s="986"/>
      <c r="DR34" s="987"/>
      <c r="DS34" s="987"/>
      <c r="DT34" s="987"/>
      <c r="DU34" s="988"/>
      <c r="DV34" s="989"/>
      <c r="DW34" s="990"/>
      <c r="DX34" s="990"/>
      <c r="DY34" s="990"/>
      <c r="DZ34" s="991"/>
      <c r="EA34" s="230"/>
    </row>
    <row r="35" spans="1:131" ht="26.25" customHeight="1" x14ac:dyDescent="0.15">
      <c r="A35" s="242">
        <v>8</v>
      </c>
      <c r="B35" s="1027"/>
      <c r="C35" s="1028"/>
      <c r="D35" s="1028"/>
      <c r="E35" s="1028"/>
      <c r="F35" s="1028"/>
      <c r="G35" s="1028"/>
      <c r="H35" s="1028"/>
      <c r="I35" s="1028"/>
      <c r="J35" s="1028"/>
      <c r="K35" s="1028"/>
      <c r="L35" s="1028"/>
      <c r="M35" s="1028"/>
      <c r="N35" s="1028"/>
      <c r="O35" s="1028"/>
      <c r="P35" s="1029"/>
      <c r="Q35" s="1035"/>
      <c r="R35" s="1036"/>
      <c r="S35" s="1036"/>
      <c r="T35" s="1036"/>
      <c r="U35" s="1036"/>
      <c r="V35" s="1036"/>
      <c r="W35" s="1036"/>
      <c r="X35" s="1036"/>
      <c r="Y35" s="1036"/>
      <c r="Z35" s="1036"/>
      <c r="AA35" s="1036"/>
      <c r="AB35" s="1036"/>
      <c r="AC35" s="1036"/>
      <c r="AD35" s="1036"/>
      <c r="AE35" s="1037"/>
      <c r="AF35" s="1032"/>
      <c r="AG35" s="1033"/>
      <c r="AH35" s="1033"/>
      <c r="AI35" s="1033"/>
      <c r="AJ35" s="1034"/>
      <c r="AK35" s="980"/>
      <c r="AL35" s="971"/>
      <c r="AM35" s="971"/>
      <c r="AN35" s="971"/>
      <c r="AO35" s="971"/>
      <c r="AP35" s="971"/>
      <c r="AQ35" s="971"/>
      <c r="AR35" s="971"/>
      <c r="AS35" s="971"/>
      <c r="AT35" s="971"/>
      <c r="AU35" s="971"/>
      <c r="AV35" s="971"/>
      <c r="AW35" s="971"/>
      <c r="AX35" s="971"/>
      <c r="AY35" s="971"/>
      <c r="AZ35" s="1038"/>
      <c r="BA35" s="1038"/>
      <c r="BB35" s="1038"/>
      <c r="BC35" s="1038"/>
      <c r="BD35" s="1038"/>
      <c r="BE35" s="972"/>
      <c r="BF35" s="972"/>
      <c r="BG35" s="972"/>
      <c r="BH35" s="972"/>
      <c r="BI35" s="973"/>
      <c r="BJ35" s="232"/>
      <c r="BK35" s="232"/>
      <c r="BL35" s="232"/>
      <c r="BM35" s="232"/>
      <c r="BN35" s="232"/>
      <c r="BO35" s="241"/>
      <c r="BP35" s="241"/>
      <c r="BQ35" s="238">
        <v>29</v>
      </c>
      <c r="BR35" s="239"/>
      <c r="BS35" s="989"/>
      <c r="BT35" s="990"/>
      <c r="BU35" s="990"/>
      <c r="BV35" s="990"/>
      <c r="BW35" s="990"/>
      <c r="BX35" s="990"/>
      <c r="BY35" s="990"/>
      <c r="BZ35" s="990"/>
      <c r="CA35" s="990"/>
      <c r="CB35" s="990"/>
      <c r="CC35" s="990"/>
      <c r="CD35" s="990"/>
      <c r="CE35" s="990"/>
      <c r="CF35" s="990"/>
      <c r="CG35" s="1011"/>
      <c r="CH35" s="986"/>
      <c r="CI35" s="987"/>
      <c r="CJ35" s="987"/>
      <c r="CK35" s="987"/>
      <c r="CL35" s="988"/>
      <c r="CM35" s="986"/>
      <c r="CN35" s="987"/>
      <c r="CO35" s="987"/>
      <c r="CP35" s="987"/>
      <c r="CQ35" s="988"/>
      <c r="CR35" s="986"/>
      <c r="CS35" s="987"/>
      <c r="CT35" s="987"/>
      <c r="CU35" s="987"/>
      <c r="CV35" s="988"/>
      <c r="CW35" s="986"/>
      <c r="CX35" s="987"/>
      <c r="CY35" s="987"/>
      <c r="CZ35" s="987"/>
      <c r="DA35" s="988"/>
      <c r="DB35" s="986"/>
      <c r="DC35" s="987"/>
      <c r="DD35" s="987"/>
      <c r="DE35" s="987"/>
      <c r="DF35" s="988"/>
      <c r="DG35" s="986"/>
      <c r="DH35" s="987"/>
      <c r="DI35" s="987"/>
      <c r="DJ35" s="987"/>
      <c r="DK35" s="988"/>
      <c r="DL35" s="986"/>
      <c r="DM35" s="987"/>
      <c r="DN35" s="987"/>
      <c r="DO35" s="987"/>
      <c r="DP35" s="988"/>
      <c r="DQ35" s="986"/>
      <c r="DR35" s="987"/>
      <c r="DS35" s="987"/>
      <c r="DT35" s="987"/>
      <c r="DU35" s="988"/>
      <c r="DV35" s="989"/>
      <c r="DW35" s="990"/>
      <c r="DX35" s="990"/>
      <c r="DY35" s="990"/>
      <c r="DZ35" s="991"/>
      <c r="EA35" s="230"/>
    </row>
    <row r="36" spans="1:131" ht="26.25" customHeight="1" x14ac:dyDescent="0.15">
      <c r="A36" s="242">
        <v>9</v>
      </c>
      <c r="B36" s="1027"/>
      <c r="C36" s="1028"/>
      <c r="D36" s="1028"/>
      <c r="E36" s="1028"/>
      <c r="F36" s="1028"/>
      <c r="G36" s="1028"/>
      <c r="H36" s="1028"/>
      <c r="I36" s="1028"/>
      <c r="J36" s="1028"/>
      <c r="K36" s="1028"/>
      <c r="L36" s="1028"/>
      <c r="M36" s="1028"/>
      <c r="N36" s="1028"/>
      <c r="O36" s="1028"/>
      <c r="P36" s="1029"/>
      <c r="Q36" s="1035"/>
      <c r="R36" s="1036"/>
      <c r="S36" s="1036"/>
      <c r="T36" s="1036"/>
      <c r="U36" s="1036"/>
      <c r="V36" s="1036"/>
      <c r="W36" s="1036"/>
      <c r="X36" s="1036"/>
      <c r="Y36" s="1036"/>
      <c r="Z36" s="1036"/>
      <c r="AA36" s="1036"/>
      <c r="AB36" s="1036"/>
      <c r="AC36" s="1036"/>
      <c r="AD36" s="1036"/>
      <c r="AE36" s="1037"/>
      <c r="AF36" s="1032"/>
      <c r="AG36" s="1033"/>
      <c r="AH36" s="1033"/>
      <c r="AI36" s="1033"/>
      <c r="AJ36" s="1034"/>
      <c r="AK36" s="980"/>
      <c r="AL36" s="971"/>
      <c r="AM36" s="971"/>
      <c r="AN36" s="971"/>
      <c r="AO36" s="971"/>
      <c r="AP36" s="971"/>
      <c r="AQ36" s="971"/>
      <c r="AR36" s="971"/>
      <c r="AS36" s="971"/>
      <c r="AT36" s="971"/>
      <c r="AU36" s="971"/>
      <c r="AV36" s="971"/>
      <c r="AW36" s="971"/>
      <c r="AX36" s="971"/>
      <c r="AY36" s="971"/>
      <c r="AZ36" s="1038"/>
      <c r="BA36" s="1038"/>
      <c r="BB36" s="1038"/>
      <c r="BC36" s="1038"/>
      <c r="BD36" s="1038"/>
      <c r="BE36" s="972"/>
      <c r="BF36" s="972"/>
      <c r="BG36" s="972"/>
      <c r="BH36" s="972"/>
      <c r="BI36" s="973"/>
      <c r="BJ36" s="232"/>
      <c r="BK36" s="232"/>
      <c r="BL36" s="232"/>
      <c r="BM36" s="232"/>
      <c r="BN36" s="232"/>
      <c r="BO36" s="241"/>
      <c r="BP36" s="241"/>
      <c r="BQ36" s="238">
        <v>30</v>
      </c>
      <c r="BR36" s="239"/>
      <c r="BS36" s="989"/>
      <c r="BT36" s="990"/>
      <c r="BU36" s="990"/>
      <c r="BV36" s="990"/>
      <c r="BW36" s="990"/>
      <c r="BX36" s="990"/>
      <c r="BY36" s="990"/>
      <c r="BZ36" s="990"/>
      <c r="CA36" s="990"/>
      <c r="CB36" s="990"/>
      <c r="CC36" s="990"/>
      <c r="CD36" s="990"/>
      <c r="CE36" s="990"/>
      <c r="CF36" s="990"/>
      <c r="CG36" s="1011"/>
      <c r="CH36" s="986"/>
      <c r="CI36" s="987"/>
      <c r="CJ36" s="987"/>
      <c r="CK36" s="987"/>
      <c r="CL36" s="988"/>
      <c r="CM36" s="986"/>
      <c r="CN36" s="987"/>
      <c r="CO36" s="987"/>
      <c r="CP36" s="987"/>
      <c r="CQ36" s="988"/>
      <c r="CR36" s="986"/>
      <c r="CS36" s="987"/>
      <c r="CT36" s="987"/>
      <c r="CU36" s="987"/>
      <c r="CV36" s="988"/>
      <c r="CW36" s="986"/>
      <c r="CX36" s="987"/>
      <c r="CY36" s="987"/>
      <c r="CZ36" s="987"/>
      <c r="DA36" s="988"/>
      <c r="DB36" s="986"/>
      <c r="DC36" s="987"/>
      <c r="DD36" s="987"/>
      <c r="DE36" s="987"/>
      <c r="DF36" s="988"/>
      <c r="DG36" s="986"/>
      <c r="DH36" s="987"/>
      <c r="DI36" s="987"/>
      <c r="DJ36" s="987"/>
      <c r="DK36" s="988"/>
      <c r="DL36" s="986"/>
      <c r="DM36" s="987"/>
      <c r="DN36" s="987"/>
      <c r="DO36" s="987"/>
      <c r="DP36" s="988"/>
      <c r="DQ36" s="986"/>
      <c r="DR36" s="987"/>
      <c r="DS36" s="987"/>
      <c r="DT36" s="987"/>
      <c r="DU36" s="988"/>
      <c r="DV36" s="989"/>
      <c r="DW36" s="990"/>
      <c r="DX36" s="990"/>
      <c r="DY36" s="990"/>
      <c r="DZ36" s="991"/>
      <c r="EA36" s="230"/>
    </row>
    <row r="37" spans="1:131" ht="26.25" customHeight="1" x14ac:dyDescent="0.15">
      <c r="A37" s="242">
        <v>10</v>
      </c>
      <c r="B37" s="1027"/>
      <c r="C37" s="1028"/>
      <c r="D37" s="1028"/>
      <c r="E37" s="1028"/>
      <c r="F37" s="1028"/>
      <c r="G37" s="1028"/>
      <c r="H37" s="1028"/>
      <c r="I37" s="1028"/>
      <c r="J37" s="1028"/>
      <c r="K37" s="1028"/>
      <c r="L37" s="1028"/>
      <c r="M37" s="1028"/>
      <c r="N37" s="1028"/>
      <c r="O37" s="1028"/>
      <c r="P37" s="1029"/>
      <c r="Q37" s="1035"/>
      <c r="R37" s="1036"/>
      <c r="S37" s="1036"/>
      <c r="T37" s="1036"/>
      <c r="U37" s="1036"/>
      <c r="V37" s="1036"/>
      <c r="W37" s="1036"/>
      <c r="X37" s="1036"/>
      <c r="Y37" s="1036"/>
      <c r="Z37" s="1036"/>
      <c r="AA37" s="1036"/>
      <c r="AB37" s="1036"/>
      <c r="AC37" s="1036"/>
      <c r="AD37" s="1036"/>
      <c r="AE37" s="1037"/>
      <c r="AF37" s="1032"/>
      <c r="AG37" s="1033"/>
      <c r="AH37" s="1033"/>
      <c r="AI37" s="1033"/>
      <c r="AJ37" s="1034"/>
      <c r="AK37" s="980"/>
      <c r="AL37" s="971"/>
      <c r="AM37" s="971"/>
      <c r="AN37" s="971"/>
      <c r="AO37" s="971"/>
      <c r="AP37" s="971"/>
      <c r="AQ37" s="971"/>
      <c r="AR37" s="971"/>
      <c r="AS37" s="971"/>
      <c r="AT37" s="971"/>
      <c r="AU37" s="971"/>
      <c r="AV37" s="971"/>
      <c r="AW37" s="971"/>
      <c r="AX37" s="971"/>
      <c r="AY37" s="971"/>
      <c r="AZ37" s="1038"/>
      <c r="BA37" s="1038"/>
      <c r="BB37" s="1038"/>
      <c r="BC37" s="1038"/>
      <c r="BD37" s="1038"/>
      <c r="BE37" s="972"/>
      <c r="BF37" s="972"/>
      <c r="BG37" s="972"/>
      <c r="BH37" s="972"/>
      <c r="BI37" s="973"/>
      <c r="BJ37" s="232"/>
      <c r="BK37" s="232"/>
      <c r="BL37" s="232"/>
      <c r="BM37" s="232"/>
      <c r="BN37" s="232"/>
      <c r="BO37" s="241"/>
      <c r="BP37" s="241"/>
      <c r="BQ37" s="238">
        <v>31</v>
      </c>
      <c r="BR37" s="239"/>
      <c r="BS37" s="989"/>
      <c r="BT37" s="990"/>
      <c r="BU37" s="990"/>
      <c r="BV37" s="990"/>
      <c r="BW37" s="990"/>
      <c r="BX37" s="990"/>
      <c r="BY37" s="990"/>
      <c r="BZ37" s="990"/>
      <c r="CA37" s="990"/>
      <c r="CB37" s="990"/>
      <c r="CC37" s="990"/>
      <c r="CD37" s="990"/>
      <c r="CE37" s="990"/>
      <c r="CF37" s="990"/>
      <c r="CG37" s="1011"/>
      <c r="CH37" s="986"/>
      <c r="CI37" s="987"/>
      <c r="CJ37" s="987"/>
      <c r="CK37" s="987"/>
      <c r="CL37" s="988"/>
      <c r="CM37" s="986"/>
      <c r="CN37" s="987"/>
      <c r="CO37" s="987"/>
      <c r="CP37" s="987"/>
      <c r="CQ37" s="988"/>
      <c r="CR37" s="986"/>
      <c r="CS37" s="987"/>
      <c r="CT37" s="987"/>
      <c r="CU37" s="987"/>
      <c r="CV37" s="988"/>
      <c r="CW37" s="986"/>
      <c r="CX37" s="987"/>
      <c r="CY37" s="987"/>
      <c r="CZ37" s="987"/>
      <c r="DA37" s="988"/>
      <c r="DB37" s="986"/>
      <c r="DC37" s="987"/>
      <c r="DD37" s="987"/>
      <c r="DE37" s="987"/>
      <c r="DF37" s="988"/>
      <c r="DG37" s="986"/>
      <c r="DH37" s="987"/>
      <c r="DI37" s="987"/>
      <c r="DJ37" s="987"/>
      <c r="DK37" s="988"/>
      <c r="DL37" s="986"/>
      <c r="DM37" s="987"/>
      <c r="DN37" s="987"/>
      <c r="DO37" s="987"/>
      <c r="DP37" s="988"/>
      <c r="DQ37" s="986"/>
      <c r="DR37" s="987"/>
      <c r="DS37" s="987"/>
      <c r="DT37" s="987"/>
      <c r="DU37" s="988"/>
      <c r="DV37" s="989"/>
      <c r="DW37" s="990"/>
      <c r="DX37" s="990"/>
      <c r="DY37" s="990"/>
      <c r="DZ37" s="991"/>
      <c r="EA37" s="230"/>
    </row>
    <row r="38" spans="1:131" ht="26.25" customHeight="1" x14ac:dyDescent="0.15">
      <c r="A38" s="242">
        <v>11</v>
      </c>
      <c r="B38" s="1027"/>
      <c r="C38" s="1028"/>
      <c r="D38" s="1028"/>
      <c r="E38" s="1028"/>
      <c r="F38" s="1028"/>
      <c r="G38" s="1028"/>
      <c r="H38" s="1028"/>
      <c r="I38" s="1028"/>
      <c r="J38" s="1028"/>
      <c r="K38" s="1028"/>
      <c r="L38" s="1028"/>
      <c r="M38" s="1028"/>
      <c r="N38" s="1028"/>
      <c r="O38" s="1028"/>
      <c r="P38" s="1029"/>
      <c r="Q38" s="1035"/>
      <c r="R38" s="1036"/>
      <c r="S38" s="1036"/>
      <c r="T38" s="1036"/>
      <c r="U38" s="1036"/>
      <c r="V38" s="1036"/>
      <c r="W38" s="1036"/>
      <c r="X38" s="1036"/>
      <c r="Y38" s="1036"/>
      <c r="Z38" s="1036"/>
      <c r="AA38" s="1036"/>
      <c r="AB38" s="1036"/>
      <c r="AC38" s="1036"/>
      <c r="AD38" s="1036"/>
      <c r="AE38" s="1037"/>
      <c r="AF38" s="1032"/>
      <c r="AG38" s="1033"/>
      <c r="AH38" s="1033"/>
      <c r="AI38" s="1033"/>
      <c r="AJ38" s="1034"/>
      <c r="AK38" s="980"/>
      <c r="AL38" s="971"/>
      <c r="AM38" s="971"/>
      <c r="AN38" s="971"/>
      <c r="AO38" s="971"/>
      <c r="AP38" s="971"/>
      <c r="AQ38" s="971"/>
      <c r="AR38" s="971"/>
      <c r="AS38" s="971"/>
      <c r="AT38" s="971"/>
      <c r="AU38" s="971"/>
      <c r="AV38" s="971"/>
      <c r="AW38" s="971"/>
      <c r="AX38" s="971"/>
      <c r="AY38" s="971"/>
      <c r="AZ38" s="1038"/>
      <c r="BA38" s="1038"/>
      <c r="BB38" s="1038"/>
      <c r="BC38" s="1038"/>
      <c r="BD38" s="1038"/>
      <c r="BE38" s="972"/>
      <c r="BF38" s="972"/>
      <c r="BG38" s="972"/>
      <c r="BH38" s="972"/>
      <c r="BI38" s="973"/>
      <c r="BJ38" s="232"/>
      <c r="BK38" s="232"/>
      <c r="BL38" s="232"/>
      <c r="BM38" s="232"/>
      <c r="BN38" s="232"/>
      <c r="BO38" s="241"/>
      <c r="BP38" s="241"/>
      <c r="BQ38" s="238">
        <v>32</v>
      </c>
      <c r="BR38" s="239"/>
      <c r="BS38" s="989"/>
      <c r="BT38" s="990"/>
      <c r="BU38" s="990"/>
      <c r="BV38" s="990"/>
      <c r="BW38" s="990"/>
      <c r="BX38" s="990"/>
      <c r="BY38" s="990"/>
      <c r="BZ38" s="990"/>
      <c r="CA38" s="990"/>
      <c r="CB38" s="990"/>
      <c r="CC38" s="990"/>
      <c r="CD38" s="990"/>
      <c r="CE38" s="990"/>
      <c r="CF38" s="990"/>
      <c r="CG38" s="1011"/>
      <c r="CH38" s="986"/>
      <c r="CI38" s="987"/>
      <c r="CJ38" s="987"/>
      <c r="CK38" s="987"/>
      <c r="CL38" s="988"/>
      <c r="CM38" s="986"/>
      <c r="CN38" s="987"/>
      <c r="CO38" s="987"/>
      <c r="CP38" s="987"/>
      <c r="CQ38" s="988"/>
      <c r="CR38" s="986"/>
      <c r="CS38" s="987"/>
      <c r="CT38" s="987"/>
      <c r="CU38" s="987"/>
      <c r="CV38" s="988"/>
      <c r="CW38" s="986"/>
      <c r="CX38" s="987"/>
      <c r="CY38" s="987"/>
      <c r="CZ38" s="987"/>
      <c r="DA38" s="988"/>
      <c r="DB38" s="986"/>
      <c r="DC38" s="987"/>
      <c r="DD38" s="987"/>
      <c r="DE38" s="987"/>
      <c r="DF38" s="988"/>
      <c r="DG38" s="986"/>
      <c r="DH38" s="987"/>
      <c r="DI38" s="987"/>
      <c r="DJ38" s="987"/>
      <c r="DK38" s="988"/>
      <c r="DL38" s="986"/>
      <c r="DM38" s="987"/>
      <c r="DN38" s="987"/>
      <c r="DO38" s="987"/>
      <c r="DP38" s="988"/>
      <c r="DQ38" s="986"/>
      <c r="DR38" s="987"/>
      <c r="DS38" s="987"/>
      <c r="DT38" s="987"/>
      <c r="DU38" s="988"/>
      <c r="DV38" s="989"/>
      <c r="DW38" s="990"/>
      <c r="DX38" s="990"/>
      <c r="DY38" s="990"/>
      <c r="DZ38" s="991"/>
      <c r="EA38" s="230"/>
    </row>
    <row r="39" spans="1:131" ht="26.25" customHeight="1" x14ac:dyDescent="0.15">
      <c r="A39" s="242">
        <v>12</v>
      </c>
      <c r="B39" s="1027"/>
      <c r="C39" s="1028"/>
      <c r="D39" s="1028"/>
      <c r="E39" s="1028"/>
      <c r="F39" s="1028"/>
      <c r="G39" s="1028"/>
      <c r="H39" s="1028"/>
      <c r="I39" s="1028"/>
      <c r="J39" s="1028"/>
      <c r="K39" s="1028"/>
      <c r="L39" s="1028"/>
      <c r="M39" s="1028"/>
      <c r="N39" s="1028"/>
      <c r="O39" s="1028"/>
      <c r="P39" s="1029"/>
      <c r="Q39" s="1035"/>
      <c r="R39" s="1036"/>
      <c r="S39" s="1036"/>
      <c r="T39" s="1036"/>
      <c r="U39" s="1036"/>
      <c r="V39" s="1036"/>
      <c r="W39" s="1036"/>
      <c r="X39" s="1036"/>
      <c r="Y39" s="1036"/>
      <c r="Z39" s="1036"/>
      <c r="AA39" s="1036"/>
      <c r="AB39" s="1036"/>
      <c r="AC39" s="1036"/>
      <c r="AD39" s="1036"/>
      <c r="AE39" s="1037"/>
      <c r="AF39" s="1032"/>
      <c r="AG39" s="1033"/>
      <c r="AH39" s="1033"/>
      <c r="AI39" s="1033"/>
      <c r="AJ39" s="1034"/>
      <c r="AK39" s="980"/>
      <c r="AL39" s="971"/>
      <c r="AM39" s="971"/>
      <c r="AN39" s="971"/>
      <c r="AO39" s="971"/>
      <c r="AP39" s="971"/>
      <c r="AQ39" s="971"/>
      <c r="AR39" s="971"/>
      <c r="AS39" s="971"/>
      <c r="AT39" s="971"/>
      <c r="AU39" s="971"/>
      <c r="AV39" s="971"/>
      <c r="AW39" s="971"/>
      <c r="AX39" s="971"/>
      <c r="AY39" s="971"/>
      <c r="AZ39" s="1038"/>
      <c r="BA39" s="1038"/>
      <c r="BB39" s="1038"/>
      <c r="BC39" s="1038"/>
      <c r="BD39" s="1038"/>
      <c r="BE39" s="972"/>
      <c r="BF39" s="972"/>
      <c r="BG39" s="972"/>
      <c r="BH39" s="972"/>
      <c r="BI39" s="973"/>
      <c r="BJ39" s="232"/>
      <c r="BK39" s="232"/>
      <c r="BL39" s="232"/>
      <c r="BM39" s="232"/>
      <c r="BN39" s="232"/>
      <c r="BO39" s="241"/>
      <c r="BP39" s="241"/>
      <c r="BQ39" s="238">
        <v>33</v>
      </c>
      <c r="BR39" s="239"/>
      <c r="BS39" s="989"/>
      <c r="BT39" s="990"/>
      <c r="BU39" s="990"/>
      <c r="BV39" s="990"/>
      <c r="BW39" s="990"/>
      <c r="BX39" s="990"/>
      <c r="BY39" s="990"/>
      <c r="BZ39" s="990"/>
      <c r="CA39" s="990"/>
      <c r="CB39" s="990"/>
      <c r="CC39" s="990"/>
      <c r="CD39" s="990"/>
      <c r="CE39" s="990"/>
      <c r="CF39" s="990"/>
      <c r="CG39" s="1011"/>
      <c r="CH39" s="986"/>
      <c r="CI39" s="987"/>
      <c r="CJ39" s="987"/>
      <c r="CK39" s="987"/>
      <c r="CL39" s="988"/>
      <c r="CM39" s="986"/>
      <c r="CN39" s="987"/>
      <c r="CO39" s="987"/>
      <c r="CP39" s="987"/>
      <c r="CQ39" s="988"/>
      <c r="CR39" s="986"/>
      <c r="CS39" s="987"/>
      <c r="CT39" s="987"/>
      <c r="CU39" s="987"/>
      <c r="CV39" s="988"/>
      <c r="CW39" s="986"/>
      <c r="CX39" s="987"/>
      <c r="CY39" s="987"/>
      <c r="CZ39" s="987"/>
      <c r="DA39" s="988"/>
      <c r="DB39" s="986"/>
      <c r="DC39" s="987"/>
      <c r="DD39" s="987"/>
      <c r="DE39" s="987"/>
      <c r="DF39" s="988"/>
      <c r="DG39" s="986"/>
      <c r="DH39" s="987"/>
      <c r="DI39" s="987"/>
      <c r="DJ39" s="987"/>
      <c r="DK39" s="988"/>
      <c r="DL39" s="986"/>
      <c r="DM39" s="987"/>
      <c r="DN39" s="987"/>
      <c r="DO39" s="987"/>
      <c r="DP39" s="988"/>
      <c r="DQ39" s="986"/>
      <c r="DR39" s="987"/>
      <c r="DS39" s="987"/>
      <c r="DT39" s="987"/>
      <c r="DU39" s="988"/>
      <c r="DV39" s="989"/>
      <c r="DW39" s="990"/>
      <c r="DX39" s="990"/>
      <c r="DY39" s="990"/>
      <c r="DZ39" s="991"/>
      <c r="EA39" s="230"/>
    </row>
    <row r="40" spans="1:131" ht="26.25" customHeight="1" x14ac:dyDescent="0.15">
      <c r="A40" s="238">
        <v>13</v>
      </c>
      <c r="B40" s="1027"/>
      <c r="C40" s="1028"/>
      <c r="D40" s="1028"/>
      <c r="E40" s="1028"/>
      <c r="F40" s="1028"/>
      <c r="G40" s="1028"/>
      <c r="H40" s="1028"/>
      <c r="I40" s="1028"/>
      <c r="J40" s="1028"/>
      <c r="K40" s="1028"/>
      <c r="L40" s="1028"/>
      <c r="M40" s="1028"/>
      <c r="N40" s="1028"/>
      <c r="O40" s="1028"/>
      <c r="P40" s="1029"/>
      <c r="Q40" s="1035"/>
      <c r="R40" s="1036"/>
      <c r="S40" s="1036"/>
      <c r="T40" s="1036"/>
      <c r="U40" s="1036"/>
      <c r="V40" s="1036"/>
      <c r="W40" s="1036"/>
      <c r="X40" s="1036"/>
      <c r="Y40" s="1036"/>
      <c r="Z40" s="1036"/>
      <c r="AA40" s="1036"/>
      <c r="AB40" s="1036"/>
      <c r="AC40" s="1036"/>
      <c r="AD40" s="1036"/>
      <c r="AE40" s="1037"/>
      <c r="AF40" s="1032"/>
      <c r="AG40" s="1033"/>
      <c r="AH40" s="1033"/>
      <c r="AI40" s="1033"/>
      <c r="AJ40" s="1034"/>
      <c r="AK40" s="980"/>
      <c r="AL40" s="971"/>
      <c r="AM40" s="971"/>
      <c r="AN40" s="971"/>
      <c r="AO40" s="971"/>
      <c r="AP40" s="971"/>
      <c r="AQ40" s="971"/>
      <c r="AR40" s="971"/>
      <c r="AS40" s="971"/>
      <c r="AT40" s="971"/>
      <c r="AU40" s="971"/>
      <c r="AV40" s="971"/>
      <c r="AW40" s="971"/>
      <c r="AX40" s="971"/>
      <c r="AY40" s="971"/>
      <c r="AZ40" s="1038"/>
      <c r="BA40" s="1038"/>
      <c r="BB40" s="1038"/>
      <c r="BC40" s="1038"/>
      <c r="BD40" s="1038"/>
      <c r="BE40" s="972"/>
      <c r="BF40" s="972"/>
      <c r="BG40" s="972"/>
      <c r="BH40" s="972"/>
      <c r="BI40" s="973"/>
      <c r="BJ40" s="232"/>
      <c r="BK40" s="232"/>
      <c r="BL40" s="232"/>
      <c r="BM40" s="232"/>
      <c r="BN40" s="232"/>
      <c r="BO40" s="241"/>
      <c r="BP40" s="241"/>
      <c r="BQ40" s="238">
        <v>34</v>
      </c>
      <c r="BR40" s="239"/>
      <c r="BS40" s="989"/>
      <c r="BT40" s="990"/>
      <c r="BU40" s="990"/>
      <c r="BV40" s="990"/>
      <c r="BW40" s="990"/>
      <c r="BX40" s="990"/>
      <c r="BY40" s="990"/>
      <c r="BZ40" s="990"/>
      <c r="CA40" s="990"/>
      <c r="CB40" s="990"/>
      <c r="CC40" s="990"/>
      <c r="CD40" s="990"/>
      <c r="CE40" s="990"/>
      <c r="CF40" s="990"/>
      <c r="CG40" s="1011"/>
      <c r="CH40" s="986"/>
      <c r="CI40" s="987"/>
      <c r="CJ40" s="987"/>
      <c r="CK40" s="987"/>
      <c r="CL40" s="988"/>
      <c r="CM40" s="986"/>
      <c r="CN40" s="987"/>
      <c r="CO40" s="987"/>
      <c r="CP40" s="987"/>
      <c r="CQ40" s="988"/>
      <c r="CR40" s="986"/>
      <c r="CS40" s="987"/>
      <c r="CT40" s="987"/>
      <c r="CU40" s="987"/>
      <c r="CV40" s="988"/>
      <c r="CW40" s="986"/>
      <c r="CX40" s="987"/>
      <c r="CY40" s="987"/>
      <c r="CZ40" s="987"/>
      <c r="DA40" s="988"/>
      <c r="DB40" s="986"/>
      <c r="DC40" s="987"/>
      <c r="DD40" s="987"/>
      <c r="DE40" s="987"/>
      <c r="DF40" s="988"/>
      <c r="DG40" s="986"/>
      <c r="DH40" s="987"/>
      <c r="DI40" s="987"/>
      <c r="DJ40" s="987"/>
      <c r="DK40" s="988"/>
      <c r="DL40" s="986"/>
      <c r="DM40" s="987"/>
      <c r="DN40" s="987"/>
      <c r="DO40" s="987"/>
      <c r="DP40" s="988"/>
      <c r="DQ40" s="986"/>
      <c r="DR40" s="987"/>
      <c r="DS40" s="987"/>
      <c r="DT40" s="987"/>
      <c r="DU40" s="988"/>
      <c r="DV40" s="989"/>
      <c r="DW40" s="990"/>
      <c r="DX40" s="990"/>
      <c r="DY40" s="990"/>
      <c r="DZ40" s="991"/>
      <c r="EA40" s="230"/>
    </row>
    <row r="41" spans="1:131" ht="26.25" customHeight="1" x14ac:dyDescent="0.15">
      <c r="A41" s="238">
        <v>14</v>
      </c>
      <c r="B41" s="1027"/>
      <c r="C41" s="1028"/>
      <c r="D41" s="1028"/>
      <c r="E41" s="1028"/>
      <c r="F41" s="1028"/>
      <c r="G41" s="1028"/>
      <c r="H41" s="1028"/>
      <c r="I41" s="1028"/>
      <c r="J41" s="1028"/>
      <c r="K41" s="1028"/>
      <c r="L41" s="1028"/>
      <c r="M41" s="1028"/>
      <c r="N41" s="1028"/>
      <c r="O41" s="1028"/>
      <c r="P41" s="1029"/>
      <c r="Q41" s="1035"/>
      <c r="R41" s="1036"/>
      <c r="S41" s="1036"/>
      <c r="T41" s="1036"/>
      <c r="U41" s="1036"/>
      <c r="V41" s="1036"/>
      <c r="W41" s="1036"/>
      <c r="X41" s="1036"/>
      <c r="Y41" s="1036"/>
      <c r="Z41" s="1036"/>
      <c r="AA41" s="1036"/>
      <c r="AB41" s="1036"/>
      <c r="AC41" s="1036"/>
      <c r="AD41" s="1036"/>
      <c r="AE41" s="1037"/>
      <c r="AF41" s="1032"/>
      <c r="AG41" s="1033"/>
      <c r="AH41" s="1033"/>
      <c r="AI41" s="1033"/>
      <c r="AJ41" s="1034"/>
      <c r="AK41" s="980"/>
      <c r="AL41" s="971"/>
      <c r="AM41" s="971"/>
      <c r="AN41" s="971"/>
      <c r="AO41" s="971"/>
      <c r="AP41" s="971"/>
      <c r="AQ41" s="971"/>
      <c r="AR41" s="971"/>
      <c r="AS41" s="971"/>
      <c r="AT41" s="971"/>
      <c r="AU41" s="971"/>
      <c r="AV41" s="971"/>
      <c r="AW41" s="971"/>
      <c r="AX41" s="971"/>
      <c r="AY41" s="971"/>
      <c r="AZ41" s="1038"/>
      <c r="BA41" s="1038"/>
      <c r="BB41" s="1038"/>
      <c r="BC41" s="1038"/>
      <c r="BD41" s="1038"/>
      <c r="BE41" s="972"/>
      <c r="BF41" s="972"/>
      <c r="BG41" s="972"/>
      <c r="BH41" s="972"/>
      <c r="BI41" s="973"/>
      <c r="BJ41" s="232"/>
      <c r="BK41" s="232"/>
      <c r="BL41" s="232"/>
      <c r="BM41" s="232"/>
      <c r="BN41" s="232"/>
      <c r="BO41" s="241"/>
      <c r="BP41" s="241"/>
      <c r="BQ41" s="238">
        <v>35</v>
      </c>
      <c r="BR41" s="239"/>
      <c r="BS41" s="989"/>
      <c r="BT41" s="990"/>
      <c r="BU41" s="990"/>
      <c r="BV41" s="990"/>
      <c r="BW41" s="990"/>
      <c r="BX41" s="990"/>
      <c r="BY41" s="990"/>
      <c r="BZ41" s="990"/>
      <c r="CA41" s="990"/>
      <c r="CB41" s="990"/>
      <c r="CC41" s="990"/>
      <c r="CD41" s="990"/>
      <c r="CE41" s="990"/>
      <c r="CF41" s="990"/>
      <c r="CG41" s="1011"/>
      <c r="CH41" s="986"/>
      <c r="CI41" s="987"/>
      <c r="CJ41" s="987"/>
      <c r="CK41" s="987"/>
      <c r="CL41" s="988"/>
      <c r="CM41" s="986"/>
      <c r="CN41" s="987"/>
      <c r="CO41" s="987"/>
      <c r="CP41" s="987"/>
      <c r="CQ41" s="988"/>
      <c r="CR41" s="986"/>
      <c r="CS41" s="987"/>
      <c r="CT41" s="987"/>
      <c r="CU41" s="987"/>
      <c r="CV41" s="988"/>
      <c r="CW41" s="986"/>
      <c r="CX41" s="987"/>
      <c r="CY41" s="987"/>
      <c r="CZ41" s="987"/>
      <c r="DA41" s="988"/>
      <c r="DB41" s="986"/>
      <c r="DC41" s="987"/>
      <c r="DD41" s="987"/>
      <c r="DE41" s="987"/>
      <c r="DF41" s="988"/>
      <c r="DG41" s="986"/>
      <c r="DH41" s="987"/>
      <c r="DI41" s="987"/>
      <c r="DJ41" s="987"/>
      <c r="DK41" s="988"/>
      <c r="DL41" s="986"/>
      <c r="DM41" s="987"/>
      <c r="DN41" s="987"/>
      <c r="DO41" s="987"/>
      <c r="DP41" s="988"/>
      <c r="DQ41" s="986"/>
      <c r="DR41" s="987"/>
      <c r="DS41" s="987"/>
      <c r="DT41" s="987"/>
      <c r="DU41" s="988"/>
      <c r="DV41" s="989"/>
      <c r="DW41" s="990"/>
      <c r="DX41" s="990"/>
      <c r="DY41" s="990"/>
      <c r="DZ41" s="991"/>
      <c r="EA41" s="230"/>
    </row>
    <row r="42" spans="1:131" ht="26.25" customHeight="1" x14ac:dyDescent="0.15">
      <c r="A42" s="238">
        <v>15</v>
      </c>
      <c r="B42" s="1027"/>
      <c r="C42" s="1028"/>
      <c r="D42" s="1028"/>
      <c r="E42" s="1028"/>
      <c r="F42" s="1028"/>
      <c r="G42" s="1028"/>
      <c r="H42" s="1028"/>
      <c r="I42" s="1028"/>
      <c r="J42" s="1028"/>
      <c r="K42" s="1028"/>
      <c r="L42" s="1028"/>
      <c r="M42" s="1028"/>
      <c r="N42" s="1028"/>
      <c r="O42" s="1028"/>
      <c r="P42" s="1029"/>
      <c r="Q42" s="1035"/>
      <c r="R42" s="1036"/>
      <c r="S42" s="1036"/>
      <c r="T42" s="1036"/>
      <c r="U42" s="1036"/>
      <c r="V42" s="1036"/>
      <c r="W42" s="1036"/>
      <c r="X42" s="1036"/>
      <c r="Y42" s="1036"/>
      <c r="Z42" s="1036"/>
      <c r="AA42" s="1036"/>
      <c r="AB42" s="1036"/>
      <c r="AC42" s="1036"/>
      <c r="AD42" s="1036"/>
      <c r="AE42" s="1037"/>
      <c r="AF42" s="1032"/>
      <c r="AG42" s="1033"/>
      <c r="AH42" s="1033"/>
      <c r="AI42" s="1033"/>
      <c r="AJ42" s="1034"/>
      <c r="AK42" s="980"/>
      <c r="AL42" s="971"/>
      <c r="AM42" s="971"/>
      <c r="AN42" s="971"/>
      <c r="AO42" s="971"/>
      <c r="AP42" s="971"/>
      <c r="AQ42" s="971"/>
      <c r="AR42" s="971"/>
      <c r="AS42" s="971"/>
      <c r="AT42" s="971"/>
      <c r="AU42" s="971"/>
      <c r="AV42" s="971"/>
      <c r="AW42" s="971"/>
      <c r="AX42" s="971"/>
      <c r="AY42" s="971"/>
      <c r="AZ42" s="1038"/>
      <c r="BA42" s="1038"/>
      <c r="BB42" s="1038"/>
      <c r="BC42" s="1038"/>
      <c r="BD42" s="1038"/>
      <c r="BE42" s="972"/>
      <c r="BF42" s="972"/>
      <c r="BG42" s="972"/>
      <c r="BH42" s="972"/>
      <c r="BI42" s="973"/>
      <c r="BJ42" s="232"/>
      <c r="BK42" s="232"/>
      <c r="BL42" s="232"/>
      <c r="BM42" s="232"/>
      <c r="BN42" s="232"/>
      <c r="BO42" s="241"/>
      <c r="BP42" s="241"/>
      <c r="BQ42" s="238">
        <v>36</v>
      </c>
      <c r="BR42" s="239"/>
      <c r="BS42" s="989"/>
      <c r="BT42" s="990"/>
      <c r="BU42" s="990"/>
      <c r="BV42" s="990"/>
      <c r="BW42" s="990"/>
      <c r="BX42" s="990"/>
      <c r="BY42" s="990"/>
      <c r="BZ42" s="990"/>
      <c r="CA42" s="990"/>
      <c r="CB42" s="990"/>
      <c r="CC42" s="990"/>
      <c r="CD42" s="990"/>
      <c r="CE42" s="990"/>
      <c r="CF42" s="990"/>
      <c r="CG42" s="1011"/>
      <c r="CH42" s="986"/>
      <c r="CI42" s="987"/>
      <c r="CJ42" s="987"/>
      <c r="CK42" s="987"/>
      <c r="CL42" s="988"/>
      <c r="CM42" s="986"/>
      <c r="CN42" s="987"/>
      <c r="CO42" s="987"/>
      <c r="CP42" s="987"/>
      <c r="CQ42" s="988"/>
      <c r="CR42" s="986"/>
      <c r="CS42" s="987"/>
      <c r="CT42" s="987"/>
      <c r="CU42" s="987"/>
      <c r="CV42" s="988"/>
      <c r="CW42" s="986"/>
      <c r="CX42" s="987"/>
      <c r="CY42" s="987"/>
      <c r="CZ42" s="987"/>
      <c r="DA42" s="988"/>
      <c r="DB42" s="986"/>
      <c r="DC42" s="987"/>
      <c r="DD42" s="987"/>
      <c r="DE42" s="987"/>
      <c r="DF42" s="988"/>
      <c r="DG42" s="986"/>
      <c r="DH42" s="987"/>
      <c r="DI42" s="987"/>
      <c r="DJ42" s="987"/>
      <c r="DK42" s="988"/>
      <c r="DL42" s="986"/>
      <c r="DM42" s="987"/>
      <c r="DN42" s="987"/>
      <c r="DO42" s="987"/>
      <c r="DP42" s="988"/>
      <c r="DQ42" s="986"/>
      <c r="DR42" s="987"/>
      <c r="DS42" s="987"/>
      <c r="DT42" s="987"/>
      <c r="DU42" s="988"/>
      <c r="DV42" s="989"/>
      <c r="DW42" s="990"/>
      <c r="DX42" s="990"/>
      <c r="DY42" s="990"/>
      <c r="DZ42" s="991"/>
      <c r="EA42" s="230"/>
    </row>
    <row r="43" spans="1:131" ht="26.25" customHeight="1" x14ac:dyDescent="0.15">
      <c r="A43" s="238">
        <v>16</v>
      </c>
      <c r="B43" s="1027"/>
      <c r="C43" s="1028"/>
      <c r="D43" s="1028"/>
      <c r="E43" s="1028"/>
      <c r="F43" s="1028"/>
      <c r="G43" s="1028"/>
      <c r="H43" s="1028"/>
      <c r="I43" s="1028"/>
      <c r="J43" s="1028"/>
      <c r="K43" s="1028"/>
      <c r="L43" s="1028"/>
      <c r="M43" s="1028"/>
      <c r="N43" s="1028"/>
      <c r="O43" s="1028"/>
      <c r="P43" s="1029"/>
      <c r="Q43" s="1035"/>
      <c r="R43" s="1036"/>
      <c r="S43" s="1036"/>
      <c r="T43" s="1036"/>
      <c r="U43" s="1036"/>
      <c r="V43" s="1036"/>
      <c r="W43" s="1036"/>
      <c r="X43" s="1036"/>
      <c r="Y43" s="1036"/>
      <c r="Z43" s="1036"/>
      <c r="AA43" s="1036"/>
      <c r="AB43" s="1036"/>
      <c r="AC43" s="1036"/>
      <c r="AD43" s="1036"/>
      <c r="AE43" s="1037"/>
      <c r="AF43" s="1032"/>
      <c r="AG43" s="1033"/>
      <c r="AH43" s="1033"/>
      <c r="AI43" s="1033"/>
      <c r="AJ43" s="1034"/>
      <c r="AK43" s="980"/>
      <c r="AL43" s="971"/>
      <c r="AM43" s="971"/>
      <c r="AN43" s="971"/>
      <c r="AO43" s="971"/>
      <c r="AP43" s="971"/>
      <c r="AQ43" s="971"/>
      <c r="AR43" s="971"/>
      <c r="AS43" s="971"/>
      <c r="AT43" s="971"/>
      <c r="AU43" s="971"/>
      <c r="AV43" s="971"/>
      <c r="AW43" s="971"/>
      <c r="AX43" s="971"/>
      <c r="AY43" s="971"/>
      <c r="AZ43" s="1038"/>
      <c r="BA43" s="1038"/>
      <c r="BB43" s="1038"/>
      <c r="BC43" s="1038"/>
      <c r="BD43" s="1038"/>
      <c r="BE43" s="972"/>
      <c r="BF43" s="972"/>
      <c r="BG43" s="972"/>
      <c r="BH43" s="972"/>
      <c r="BI43" s="973"/>
      <c r="BJ43" s="232"/>
      <c r="BK43" s="232"/>
      <c r="BL43" s="232"/>
      <c r="BM43" s="232"/>
      <c r="BN43" s="232"/>
      <c r="BO43" s="241"/>
      <c r="BP43" s="241"/>
      <c r="BQ43" s="238">
        <v>37</v>
      </c>
      <c r="BR43" s="239"/>
      <c r="BS43" s="989"/>
      <c r="BT43" s="990"/>
      <c r="BU43" s="990"/>
      <c r="BV43" s="990"/>
      <c r="BW43" s="990"/>
      <c r="BX43" s="990"/>
      <c r="BY43" s="990"/>
      <c r="BZ43" s="990"/>
      <c r="CA43" s="990"/>
      <c r="CB43" s="990"/>
      <c r="CC43" s="990"/>
      <c r="CD43" s="990"/>
      <c r="CE43" s="990"/>
      <c r="CF43" s="990"/>
      <c r="CG43" s="1011"/>
      <c r="CH43" s="986"/>
      <c r="CI43" s="987"/>
      <c r="CJ43" s="987"/>
      <c r="CK43" s="987"/>
      <c r="CL43" s="988"/>
      <c r="CM43" s="986"/>
      <c r="CN43" s="987"/>
      <c r="CO43" s="987"/>
      <c r="CP43" s="987"/>
      <c r="CQ43" s="988"/>
      <c r="CR43" s="986"/>
      <c r="CS43" s="987"/>
      <c r="CT43" s="987"/>
      <c r="CU43" s="987"/>
      <c r="CV43" s="988"/>
      <c r="CW43" s="986"/>
      <c r="CX43" s="987"/>
      <c r="CY43" s="987"/>
      <c r="CZ43" s="987"/>
      <c r="DA43" s="988"/>
      <c r="DB43" s="986"/>
      <c r="DC43" s="987"/>
      <c r="DD43" s="987"/>
      <c r="DE43" s="987"/>
      <c r="DF43" s="988"/>
      <c r="DG43" s="986"/>
      <c r="DH43" s="987"/>
      <c r="DI43" s="987"/>
      <c r="DJ43" s="987"/>
      <c r="DK43" s="988"/>
      <c r="DL43" s="986"/>
      <c r="DM43" s="987"/>
      <c r="DN43" s="987"/>
      <c r="DO43" s="987"/>
      <c r="DP43" s="988"/>
      <c r="DQ43" s="986"/>
      <c r="DR43" s="987"/>
      <c r="DS43" s="987"/>
      <c r="DT43" s="987"/>
      <c r="DU43" s="988"/>
      <c r="DV43" s="989"/>
      <c r="DW43" s="990"/>
      <c r="DX43" s="990"/>
      <c r="DY43" s="990"/>
      <c r="DZ43" s="991"/>
      <c r="EA43" s="230"/>
    </row>
    <row r="44" spans="1:131" ht="26.25" customHeight="1" x14ac:dyDescent="0.15">
      <c r="A44" s="238">
        <v>17</v>
      </c>
      <c r="B44" s="1027"/>
      <c r="C44" s="1028"/>
      <c r="D44" s="1028"/>
      <c r="E44" s="1028"/>
      <c r="F44" s="1028"/>
      <c r="G44" s="1028"/>
      <c r="H44" s="1028"/>
      <c r="I44" s="1028"/>
      <c r="J44" s="1028"/>
      <c r="K44" s="1028"/>
      <c r="L44" s="1028"/>
      <c r="M44" s="1028"/>
      <c r="N44" s="1028"/>
      <c r="O44" s="1028"/>
      <c r="P44" s="1029"/>
      <c r="Q44" s="1035"/>
      <c r="R44" s="1036"/>
      <c r="S44" s="1036"/>
      <c r="T44" s="1036"/>
      <c r="U44" s="1036"/>
      <c r="V44" s="1036"/>
      <c r="W44" s="1036"/>
      <c r="X44" s="1036"/>
      <c r="Y44" s="1036"/>
      <c r="Z44" s="1036"/>
      <c r="AA44" s="1036"/>
      <c r="AB44" s="1036"/>
      <c r="AC44" s="1036"/>
      <c r="AD44" s="1036"/>
      <c r="AE44" s="1037"/>
      <c r="AF44" s="1032"/>
      <c r="AG44" s="1033"/>
      <c r="AH44" s="1033"/>
      <c r="AI44" s="1033"/>
      <c r="AJ44" s="1034"/>
      <c r="AK44" s="980"/>
      <c r="AL44" s="971"/>
      <c r="AM44" s="971"/>
      <c r="AN44" s="971"/>
      <c r="AO44" s="971"/>
      <c r="AP44" s="971"/>
      <c r="AQ44" s="971"/>
      <c r="AR44" s="971"/>
      <c r="AS44" s="971"/>
      <c r="AT44" s="971"/>
      <c r="AU44" s="971"/>
      <c r="AV44" s="971"/>
      <c r="AW44" s="971"/>
      <c r="AX44" s="971"/>
      <c r="AY44" s="971"/>
      <c r="AZ44" s="1038"/>
      <c r="BA44" s="1038"/>
      <c r="BB44" s="1038"/>
      <c r="BC44" s="1038"/>
      <c r="BD44" s="1038"/>
      <c r="BE44" s="972"/>
      <c r="BF44" s="972"/>
      <c r="BG44" s="972"/>
      <c r="BH44" s="972"/>
      <c r="BI44" s="973"/>
      <c r="BJ44" s="232"/>
      <c r="BK44" s="232"/>
      <c r="BL44" s="232"/>
      <c r="BM44" s="232"/>
      <c r="BN44" s="232"/>
      <c r="BO44" s="241"/>
      <c r="BP44" s="241"/>
      <c r="BQ44" s="238">
        <v>38</v>
      </c>
      <c r="BR44" s="239"/>
      <c r="BS44" s="989"/>
      <c r="BT44" s="990"/>
      <c r="BU44" s="990"/>
      <c r="BV44" s="990"/>
      <c r="BW44" s="990"/>
      <c r="BX44" s="990"/>
      <c r="BY44" s="990"/>
      <c r="BZ44" s="990"/>
      <c r="CA44" s="990"/>
      <c r="CB44" s="990"/>
      <c r="CC44" s="990"/>
      <c r="CD44" s="990"/>
      <c r="CE44" s="990"/>
      <c r="CF44" s="990"/>
      <c r="CG44" s="1011"/>
      <c r="CH44" s="986"/>
      <c r="CI44" s="987"/>
      <c r="CJ44" s="987"/>
      <c r="CK44" s="987"/>
      <c r="CL44" s="988"/>
      <c r="CM44" s="986"/>
      <c r="CN44" s="987"/>
      <c r="CO44" s="987"/>
      <c r="CP44" s="987"/>
      <c r="CQ44" s="988"/>
      <c r="CR44" s="986"/>
      <c r="CS44" s="987"/>
      <c r="CT44" s="987"/>
      <c r="CU44" s="987"/>
      <c r="CV44" s="988"/>
      <c r="CW44" s="986"/>
      <c r="CX44" s="987"/>
      <c r="CY44" s="987"/>
      <c r="CZ44" s="987"/>
      <c r="DA44" s="988"/>
      <c r="DB44" s="986"/>
      <c r="DC44" s="987"/>
      <c r="DD44" s="987"/>
      <c r="DE44" s="987"/>
      <c r="DF44" s="988"/>
      <c r="DG44" s="986"/>
      <c r="DH44" s="987"/>
      <c r="DI44" s="987"/>
      <c r="DJ44" s="987"/>
      <c r="DK44" s="988"/>
      <c r="DL44" s="986"/>
      <c r="DM44" s="987"/>
      <c r="DN44" s="987"/>
      <c r="DO44" s="987"/>
      <c r="DP44" s="988"/>
      <c r="DQ44" s="986"/>
      <c r="DR44" s="987"/>
      <c r="DS44" s="987"/>
      <c r="DT44" s="987"/>
      <c r="DU44" s="988"/>
      <c r="DV44" s="989"/>
      <c r="DW44" s="990"/>
      <c r="DX44" s="990"/>
      <c r="DY44" s="990"/>
      <c r="DZ44" s="991"/>
      <c r="EA44" s="230"/>
    </row>
    <row r="45" spans="1:131" ht="26.25" customHeight="1" x14ac:dyDescent="0.15">
      <c r="A45" s="238">
        <v>18</v>
      </c>
      <c r="B45" s="1027"/>
      <c r="C45" s="1028"/>
      <c r="D45" s="1028"/>
      <c r="E45" s="1028"/>
      <c r="F45" s="1028"/>
      <c r="G45" s="1028"/>
      <c r="H45" s="1028"/>
      <c r="I45" s="1028"/>
      <c r="J45" s="1028"/>
      <c r="K45" s="1028"/>
      <c r="L45" s="1028"/>
      <c r="M45" s="1028"/>
      <c r="N45" s="1028"/>
      <c r="O45" s="1028"/>
      <c r="P45" s="1029"/>
      <c r="Q45" s="1035"/>
      <c r="R45" s="1036"/>
      <c r="S45" s="1036"/>
      <c r="T45" s="1036"/>
      <c r="U45" s="1036"/>
      <c r="V45" s="1036"/>
      <c r="W45" s="1036"/>
      <c r="X45" s="1036"/>
      <c r="Y45" s="1036"/>
      <c r="Z45" s="1036"/>
      <c r="AA45" s="1036"/>
      <c r="AB45" s="1036"/>
      <c r="AC45" s="1036"/>
      <c r="AD45" s="1036"/>
      <c r="AE45" s="1037"/>
      <c r="AF45" s="1032"/>
      <c r="AG45" s="1033"/>
      <c r="AH45" s="1033"/>
      <c r="AI45" s="1033"/>
      <c r="AJ45" s="1034"/>
      <c r="AK45" s="980"/>
      <c r="AL45" s="971"/>
      <c r="AM45" s="971"/>
      <c r="AN45" s="971"/>
      <c r="AO45" s="971"/>
      <c r="AP45" s="971"/>
      <c r="AQ45" s="971"/>
      <c r="AR45" s="971"/>
      <c r="AS45" s="971"/>
      <c r="AT45" s="971"/>
      <c r="AU45" s="971"/>
      <c r="AV45" s="971"/>
      <c r="AW45" s="971"/>
      <c r="AX45" s="971"/>
      <c r="AY45" s="971"/>
      <c r="AZ45" s="1038"/>
      <c r="BA45" s="1038"/>
      <c r="BB45" s="1038"/>
      <c r="BC45" s="1038"/>
      <c r="BD45" s="1038"/>
      <c r="BE45" s="972"/>
      <c r="BF45" s="972"/>
      <c r="BG45" s="972"/>
      <c r="BH45" s="972"/>
      <c r="BI45" s="973"/>
      <c r="BJ45" s="232"/>
      <c r="BK45" s="232"/>
      <c r="BL45" s="232"/>
      <c r="BM45" s="232"/>
      <c r="BN45" s="232"/>
      <c r="BO45" s="241"/>
      <c r="BP45" s="241"/>
      <c r="BQ45" s="238">
        <v>39</v>
      </c>
      <c r="BR45" s="239"/>
      <c r="BS45" s="989"/>
      <c r="BT45" s="990"/>
      <c r="BU45" s="990"/>
      <c r="BV45" s="990"/>
      <c r="BW45" s="990"/>
      <c r="BX45" s="990"/>
      <c r="BY45" s="990"/>
      <c r="BZ45" s="990"/>
      <c r="CA45" s="990"/>
      <c r="CB45" s="990"/>
      <c r="CC45" s="990"/>
      <c r="CD45" s="990"/>
      <c r="CE45" s="990"/>
      <c r="CF45" s="990"/>
      <c r="CG45" s="1011"/>
      <c r="CH45" s="986"/>
      <c r="CI45" s="987"/>
      <c r="CJ45" s="987"/>
      <c r="CK45" s="987"/>
      <c r="CL45" s="988"/>
      <c r="CM45" s="986"/>
      <c r="CN45" s="987"/>
      <c r="CO45" s="987"/>
      <c r="CP45" s="987"/>
      <c r="CQ45" s="988"/>
      <c r="CR45" s="986"/>
      <c r="CS45" s="987"/>
      <c r="CT45" s="987"/>
      <c r="CU45" s="987"/>
      <c r="CV45" s="988"/>
      <c r="CW45" s="986"/>
      <c r="CX45" s="987"/>
      <c r="CY45" s="987"/>
      <c r="CZ45" s="987"/>
      <c r="DA45" s="988"/>
      <c r="DB45" s="986"/>
      <c r="DC45" s="987"/>
      <c r="DD45" s="987"/>
      <c r="DE45" s="987"/>
      <c r="DF45" s="988"/>
      <c r="DG45" s="986"/>
      <c r="DH45" s="987"/>
      <c r="DI45" s="987"/>
      <c r="DJ45" s="987"/>
      <c r="DK45" s="988"/>
      <c r="DL45" s="986"/>
      <c r="DM45" s="987"/>
      <c r="DN45" s="987"/>
      <c r="DO45" s="987"/>
      <c r="DP45" s="988"/>
      <c r="DQ45" s="986"/>
      <c r="DR45" s="987"/>
      <c r="DS45" s="987"/>
      <c r="DT45" s="987"/>
      <c r="DU45" s="988"/>
      <c r="DV45" s="989"/>
      <c r="DW45" s="990"/>
      <c r="DX45" s="990"/>
      <c r="DY45" s="990"/>
      <c r="DZ45" s="991"/>
      <c r="EA45" s="230"/>
    </row>
    <row r="46" spans="1:131" ht="26.25" customHeight="1" x14ac:dyDescent="0.15">
      <c r="A46" s="238">
        <v>19</v>
      </c>
      <c r="B46" s="1027"/>
      <c r="C46" s="1028"/>
      <c r="D46" s="1028"/>
      <c r="E46" s="1028"/>
      <c r="F46" s="1028"/>
      <c r="G46" s="1028"/>
      <c r="H46" s="1028"/>
      <c r="I46" s="1028"/>
      <c r="J46" s="1028"/>
      <c r="K46" s="1028"/>
      <c r="L46" s="1028"/>
      <c r="M46" s="1028"/>
      <c r="N46" s="1028"/>
      <c r="O46" s="1028"/>
      <c r="P46" s="1029"/>
      <c r="Q46" s="1035"/>
      <c r="R46" s="1036"/>
      <c r="S46" s="1036"/>
      <c r="T46" s="1036"/>
      <c r="U46" s="1036"/>
      <c r="V46" s="1036"/>
      <c r="W46" s="1036"/>
      <c r="X46" s="1036"/>
      <c r="Y46" s="1036"/>
      <c r="Z46" s="1036"/>
      <c r="AA46" s="1036"/>
      <c r="AB46" s="1036"/>
      <c r="AC46" s="1036"/>
      <c r="AD46" s="1036"/>
      <c r="AE46" s="1037"/>
      <c r="AF46" s="1032"/>
      <c r="AG46" s="1033"/>
      <c r="AH46" s="1033"/>
      <c r="AI46" s="1033"/>
      <c r="AJ46" s="1034"/>
      <c r="AK46" s="980"/>
      <c r="AL46" s="971"/>
      <c r="AM46" s="971"/>
      <c r="AN46" s="971"/>
      <c r="AO46" s="971"/>
      <c r="AP46" s="971"/>
      <c r="AQ46" s="971"/>
      <c r="AR46" s="971"/>
      <c r="AS46" s="971"/>
      <c r="AT46" s="971"/>
      <c r="AU46" s="971"/>
      <c r="AV46" s="971"/>
      <c r="AW46" s="971"/>
      <c r="AX46" s="971"/>
      <c r="AY46" s="971"/>
      <c r="AZ46" s="1038"/>
      <c r="BA46" s="1038"/>
      <c r="BB46" s="1038"/>
      <c r="BC46" s="1038"/>
      <c r="BD46" s="1038"/>
      <c r="BE46" s="972"/>
      <c r="BF46" s="972"/>
      <c r="BG46" s="972"/>
      <c r="BH46" s="972"/>
      <c r="BI46" s="973"/>
      <c r="BJ46" s="232"/>
      <c r="BK46" s="232"/>
      <c r="BL46" s="232"/>
      <c r="BM46" s="232"/>
      <c r="BN46" s="232"/>
      <c r="BO46" s="241"/>
      <c r="BP46" s="241"/>
      <c r="BQ46" s="238">
        <v>40</v>
      </c>
      <c r="BR46" s="239"/>
      <c r="BS46" s="989"/>
      <c r="BT46" s="990"/>
      <c r="BU46" s="990"/>
      <c r="BV46" s="990"/>
      <c r="BW46" s="990"/>
      <c r="BX46" s="990"/>
      <c r="BY46" s="990"/>
      <c r="BZ46" s="990"/>
      <c r="CA46" s="990"/>
      <c r="CB46" s="990"/>
      <c r="CC46" s="990"/>
      <c r="CD46" s="990"/>
      <c r="CE46" s="990"/>
      <c r="CF46" s="990"/>
      <c r="CG46" s="1011"/>
      <c r="CH46" s="986"/>
      <c r="CI46" s="987"/>
      <c r="CJ46" s="987"/>
      <c r="CK46" s="987"/>
      <c r="CL46" s="988"/>
      <c r="CM46" s="986"/>
      <c r="CN46" s="987"/>
      <c r="CO46" s="987"/>
      <c r="CP46" s="987"/>
      <c r="CQ46" s="988"/>
      <c r="CR46" s="986"/>
      <c r="CS46" s="987"/>
      <c r="CT46" s="987"/>
      <c r="CU46" s="987"/>
      <c r="CV46" s="988"/>
      <c r="CW46" s="986"/>
      <c r="CX46" s="987"/>
      <c r="CY46" s="987"/>
      <c r="CZ46" s="987"/>
      <c r="DA46" s="988"/>
      <c r="DB46" s="986"/>
      <c r="DC46" s="987"/>
      <c r="DD46" s="987"/>
      <c r="DE46" s="987"/>
      <c r="DF46" s="988"/>
      <c r="DG46" s="986"/>
      <c r="DH46" s="987"/>
      <c r="DI46" s="987"/>
      <c r="DJ46" s="987"/>
      <c r="DK46" s="988"/>
      <c r="DL46" s="986"/>
      <c r="DM46" s="987"/>
      <c r="DN46" s="987"/>
      <c r="DO46" s="987"/>
      <c r="DP46" s="988"/>
      <c r="DQ46" s="986"/>
      <c r="DR46" s="987"/>
      <c r="DS46" s="987"/>
      <c r="DT46" s="987"/>
      <c r="DU46" s="988"/>
      <c r="DV46" s="989"/>
      <c r="DW46" s="990"/>
      <c r="DX46" s="990"/>
      <c r="DY46" s="990"/>
      <c r="DZ46" s="991"/>
      <c r="EA46" s="230"/>
    </row>
    <row r="47" spans="1:131" ht="26.25" customHeight="1" x14ac:dyDescent="0.15">
      <c r="A47" s="238">
        <v>20</v>
      </c>
      <c r="B47" s="1027"/>
      <c r="C47" s="1028"/>
      <c r="D47" s="1028"/>
      <c r="E47" s="1028"/>
      <c r="F47" s="1028"/>
      <c r="G47" s="1028"/>
      <c r="H47" s="1028"/>
      <c r="I47" s="1028"/>
      <c r="J47" s="1028"/>
      <c r="K47" s="1028"/>
      <c r="L47" s="1028"/>
      <c r="M47" s="1028"/>
      <c r="N47" s="1028"/>
      <c r="O47" s="1028"/>
      <c r="P47" s="1029"/>
      <c r="Q47" s="1035"/>
      <c r="R47" s="1036"/>
      <c r="S47" s="1036"/>
      <c r="T47" s="1036"/>
      <c r="U47" s="1036"/>
      <c r="V47" s="1036"/>
      <c r="W47" s="1036"/>
      <c r="X47" s="1036"/>
      <c r="Y47" s="1036"/>
      <c r="Z47" s="1036"/>
      <c r="AA47" s="1036"/>
      <c r="AB47" s="1036"/>
      <c r="AC47" s="1036"/>
      <c r="AD47" s="1036"/>
      <c r="AE47" s="1037"/>
      <c r="AF47" s="1032"/>
      <c r="AG47" s="1033"/>
      <c r="AH47" s="1033"/>
      <c r="AI47" s="1033"/>
      <c r="AJ47" s="1034"/>
      <c r="AK47" s="980"/>
      <c r="AL47" s="971"/>
      <c r="AM47" s="971"/>
      <c r="AN47" s="971"/>
      <c r="AO47" s="971"/>
      <c r="AP47" s="971"/>
      <c r="AQ47" s="971"/>
      <c r="AR47" s="971"/>
      <c r="AS47" s="971"/>
      <c r="AT47" s="971"/>
      <c r="AU47" s="971"/>
      <c r="AV47" s="971"/>
      <c r="AW47" s="971"/>
      <c r="AX47" s="971"/>
      <c r="AY47" s="971"/>
      <c r="AZ47" s="1038"/>
      <c r="BA47" s="1038"/>
      <c r="BB47" s="1038"/>
      <c r="BC47" s="1038"/>
      <c r="BD47" s="1038"/>
      <c r="BE47" s="972"/>
      <c r="BF47" s="972"/>
      <c r="BG47" s="972"/>
      <c r="BH47" s="972"/>
      <c r="BI47" s="973"/>
      <c r="BJ47" s="232"/>
      <c r="BK47" s="232"/>
      <c r="BL47" s="232"/>
      <c r="BM47" s="232"/>
      <c r="BN47" s="232"/>
      <c r="BO47" s="241"/>
      <c r="BP47" s="241"/>
      <c r="BQ47" s="238">
        <v>41</v>
      </c>
      <c r="BR47" s="239"/>
      <c r="BS47" s="989"/>
      <c r="BT47" s="990"/>
      <c r="BU47" s="990"/>
      <c r="BV47" s="990"/>
      <c r="BW47" s="990"/>
      <c r="BX47" s="990"/>
      <c r="BY47" s="990"/>
      <c r="BZ47" s="990"/>
      <c r="CA47" s="990"/>
      <c r="CB47" s="990"/>
      <c r="CC47" s="990"/>
      <c r="CD47" s="990"/>
      <c r="CE47" s="990"/>
      <c r="CF47" s="990"/>
      <c r="CG47" s="1011"/>
      <c r="CH47" s="986"/>
      <c r="CI47" s="987"/>
      <c r="CJ47" s="987"/>
      <c r="CK47" s="987"/>
      <c r="CL47" s="988"/>
      <c r="CM47" s="986"/>
      <c r="CN47" s="987"/>
      <c r="CO47" s="987"/>
      <c r="CP47" s="987"/>
      <c r="CQ47" s="988"/>
      <c r="CR47" s="986"/>
      <c r="CS47" s="987"/>
      <c r="CT47" s="987"/>
      <c r="CU47" s="987"/>
      <c r="CV47" s="988"/>
      <c r="CW47" s="986"/>
      <c r="CX47" s="987"/>
      <c r="CY47" s="987"/>
      <c r="CZ47" s="987"/>
      <c r="DA47" s="988"/>
      <c r="DB47" s="986"/>
      <c r="DC47" s="987"/>
      <c r="DD47" s="987"/>
      <c r="DE47" s="987"/>
      <c r="DF47" s="988"/>
      <c r="DG47" s="986"/>
      <c r="DH47" s="987"/>
      <c r="DI47" s="987"/>
      <c r="DJ47" s="987"/>
      <c r="DK47" s="988"/>
      <c r="DL47" s="986"/>
      <c r="DM47" s="987"/>
      <c r="DN47" s="987"/>
      <c r="DO47" s="987"/>
      <c r="DP47" s="988"/>
      <c r="DQ47" s="986"/>
      <c r="DR47" s="987"/>
      <c r="DS47" s="987"/>
      <c r="DT47" s="987"/>
      <c r="DU47" s="988"/>
      <c r="DV47" s="989"/>
      <c r="DW47" s="990"/>
      <c r="DX47" s="990"/>
      <c r="DY47" s="990"/>
      <c r="DZ47" s="991"/>
      <c r="EA47" s="230"/>
    </row>
    <row r="48" spans="1:131" ht="26.25" customHeight="1" x14ac:dyDescent="0.15">
      <c r="A48" s="238">
        <v>21</v>
      </c>
      <c r="B48" s="1027"/>
      <c r="C48" s="1028"/>
      <c r="D48" s="1028"/>
      <c r="E48" s="1028"/>
      <c r="F48" s="1028"/>
      <c r="G48" s="1028"/>
      <c r="H48" s="1028"/>
      <c r="I48" s="1028"/>
      <c r="J48" s="1028"/>
      <c r="K48" s="1028"/>
      <c r="L48" s="1028"/>
      <c r="M48" s="1028"/>
      <c r="N48" s="1028"/>
      <c r="O48" s="1028"/>
      <c r="P48" s="1029"/>
      <c r="Q48" s="1035"/>
      <c r="R48" s="1036"/>
      <c r="S48" s="1036"/>
      <c r="T48" s="1036"/>
      <c r="U48" s="1036"/>
      <c r="V48" s="1036"/>
      <c r="W48" s="1036"/>
      <c r="X48" s="1036"/>
      <c r="Y48" s="1036"/>
      <c r="Z48" s="1036"/>
      <c r="AA48" s="1036"/>
      <c r="AB48" s="1036"/>
      <c r="AC48" s="1036"/>
      <c r="AD48" s="1036"/>
      <c r="AE48" s="1037"/>
      <c r="AF48" s="1032"/>
      <c r="AG48" s="1033"/>
      <c r="AH48" s="1033"/>
      <c r="AI48" s="1033"/>
      <c r="AJ48" s="1034"/>
      <c r="AK48" s="980"/>
      <c r="AL48" s="971"/>
      <c r="AM48" s="971"/>
      <c r="AN48" s="971"/>
      <c r="AO48" s="971"/>
      <c r="AP48" s="971"/>
      <c r="AQ48" s="971"/>
      <c r="AR48" s="971"/>
      <c r="AS48" s="971"/>
      <c r="AT48" s="971"/>
      <c r="AU48" s="971"/>
      <c r="AV48" s="971"/>
      <c r="AW48" s="971"/>
      <c r="AX48" s="971"/>
      <c r="AY48" s="971"/>
      <c r="AZ48" s="1038"/>
      <c r="BA48" s="1038"/>
      <c r="BB48" s="1038"/>
      <c r="BC48" s="1038"/>
      <c r="BD48" s="1038"/>
      <c r="BE48" s="972"/>
      <c r="BF48" s="972"/>
      <c r="BG48" s="972"/>
      <c r="BH48" s="972"/>
      <c r="BI48" s="973"/>
      <c r="BJ48" s="232"/>
      <c r="BK48" s="232"/>
      <c r="BL48" s="232"/>
      <c r="BM48" s="232"/>
      <c r="BN48" s="232"/>
      <c r="BO48" s="241"/>
      <c r="BP48" s="241"/>
      <c r="BQ48" s="238">
        <v>42</v>
      </c>
      <c r="BR48" s="239"/>
      <c r="BS48" s="989"/>
      <c r="BT48" s="990"/>
      <c r="BU48" s="990"/>
      <c r="BV48" s="990"/>
      <c r="BW48" s="990"/>
      <c r="BX48" s="990"/>
      <c r="BY48" s="990"/>
      <c r="BZ48" s="990"/>
      <c r="CA48" s="990"/>
      <c r="CB48" s="990"/>
      <c r="CC48" s="990"/>
      <c r="CD48" s="990"/>
      <c r="CE48" s="990"/>
      <c r="CF48" s="990"/>
      <c r="CG48" s="1011"/>
      <c r="CH48" s="986"/>
      <c r="CI48" s="987"/>
      <c r="CJ48" s="987"/>
      <c r="CK48" s="987"/>
      <c r="CL48" s="988"/>
      <c r="CM48" s="986"/>
      <c r="CN48" s="987"/>
      <c r="CO48" s="987"/>
      <c r="CP48" s="987"/>
      <c r="CQ48" s="988"/>
      <c r="CR48" s="986"/>
      <c r="CS48" s="987"/>
      <c r="CT48" s="987"/>
      <c r="CU48" s="987"/>
      <c r="CV48" s="988"/>
      <c r="CW48" s="986"/>
      <c r="CX48" s="987"/>
      <c r="CY48" s="987"/>
      <c r="CZ48" s="987"/>
      <c r="DA48" s="988"/>
      <c r="DB48" s="986"/>
      <c r="DC48" s="987"/>
      <c r="DD48" s="987"/>
      <c r="DE48" s="987"/>
      <c r="DF48" s="988"/>
      <c r="DG48" s="986"/>
      <c r="DH48" s="987"/>
      <c r="DI48" s="987"/>
      <c r="DJ48" s="987"/>
      <c r="DK48" s="988"/>
      <c r="DL48" s="986"/>
      <c r="DM48" s="987"/>
      <c r="DN48" s="987"/>
      <c r="DO48" s="987"/>
      <c r="DP48" s="988"/>
      <c r="DQ48" s="986"/>
      <c r="DR48" s="987"/>
      <c r="DS48" s="987"/>
      <c r="DT48" s="987"/>
      <c r="DU48" s="988"/>
      <c r="DV48" s="989"/>
      <c r="DW48" s="990"/>
      <c r="DX48" s="990"/>
      <c r="DY48" s="990"/>
      <c r="DZ48" s="991"/>
      <c r="EA48" s="230"/>
    </row>
    <row r="49" spans="1:131" ht="26.25" customHeight="1" x14ac:dyDescent="0.15">
      <c r="A49" s="238">
        <v>22</v>
      </c>
      <c r="B49" s="1027"/>
      <c r="C49" s="1028"/>
      <c r="D49" s="1028"/>
      <c r="E49" s="1028"/>
      <c r="F49" s="1028"/>
      <c r="G49" s="1028"/>
      <c r="H49" s="1028"/>
      <c r="I49" s="1028"/>
      <c r="J49" s="1028"/>
      <c r="K49" s="1028"/>
      <c r="L49" s="1028"/>
      <c r="M49" s="1028"/>
      <c r="N49" s="1028"/>
      <c r="O49" s="1028"/>
      <c r="P49" s="1029"/>
      <c r="Q49" s="1035"/>
      <c r="R49" s="1036"/>
      <c r="S49" s="1036"/>
      <c r="T49" s="1036"/>
      <c r="U49" s="1036"/>
      <c r="V49" s="1036"/>
      <c r="W49" s="1036"/>
      <c r="X49" s="1036"/>
      <c r="Y49" s="1036"/>
      <c r="Z49" s="1036"/>
      <c r="AA49" s="1036"/>
      <c r="AB49" s="1036"/>
      <c r="AC49" s="1036"/>
      <c r="AD49" s="1036"/>
      <c r="AE49" s="1037"/>
      <c r="AF49" s="1032"/>
      <c r="AG49" s="1033"/>
      <c r="AH49" s="1033"/>
      <c r="AI49" s="1033"/>
      <c r="AJ49" s="1034"/>
      <c r="AK49" s="980"/>
      <c r="AL49" s="971"/>
      <c r="AM49" s="971"/>
      <c r="AN49" s="971"/>
      <c r="AO49" s="971"/>
      <c r="AP49" s="971"/>
      <c r="AQ49" s="971"/>
      <c r="AR49" s="971"/>
      <c r="AS49" s="971"/>
      <c r="AT49" s="971"/>
      <c r="AU49" s="971"/>
      <c r="AV49" s="971"/>
      <c r="AW49" s="971"/>
      <c r="AX49" s="971"/>
      <c r="AY49" s="971"/>
      <c r="AZ49" s="1038"/>
      <c r="BA49" s="1038"/>
      <c r="BB49" s="1038"/>
      <c r="BC49" s="1038"/>
      <c r="BD49" s="1038"/>
      <c r="BE49" s="972"/>
      <c r="BF49" s="972"/>
      <c r="BG49" s="972"/>
      <c r="BH49" s="972"/>
      <c r="BI49" s="973"/>
      <c r="BJ49" s="232"/>
      <c r="BK49" s="232"/>
      <c r="BL49" s="232"/>
      <c r="BM49" s="232"/>
      <c r="BN49" s="232"/>
      <c r="BO49" s="241"/>
      <c r="BP49" s="241"/>
      <c r="BQ49" s="238">
        <v>43</v>
      </c>
      <c r="BR49" s="239"/>
      <c r="BS49" s="989"/>
      <c r="BT49" s="990"/>
      <c r="BU49" s="990"/>
      <c r="BV49" s="990"/>
      <c r="BW49" s="990"/>
      <c r="BX49" s="990"/>
      <c r="BY49" s="990"/>
      <c r="BZ49" s="990"/>
      <c r="CA49" s="990"/>
      <c r="CB49" s="990"/>
      <c r="CC49" s="990"/>
      <c r="CD49" s="990"/>
      <c r="CE49" s="990"/>
      <c r="CF49" s="990"/>
      <c r="CG49" s="1011"/>
      <c r="CH49" s="986"/>
      <c r="CI49" s="987"/>
      <c r="CJ49" s="987"/>
      <c r="CK49" s="987"/>
      <c r="CL49" s="988"/>
      <c r="CM49" s="986"/>
      <c r="CN49" s="987"/>
      <c r="CO49" s="987"/>
      <c r="CP49" s="987"/>
      <c r="CQ49" s="988"/>
      <c r="CR49" s="986"/>
      <c r="CS49" s="987"/>
      <c r="CT49" s="987"/>
      <c r="CU49" s="987"/>
      <c r="CV49" s="988"/>
      <c r="CW49" s="986"/>
      <c r="CX49" s="987"/>
      <c r="CY49" s="987"/>
      <c r="CZ49" s="987"/>
      <c r="DA49" s="988"/>
      <c r="DB49" s="986"/>
      <c r="DC49" s="987"/>
      <c r="DD49" s="987"/>
      <c r="DE49" s="987"/>
      <c r="DF49" s="988"/>
      <c r="DG49" s="986"/>
      <c r="DH49" s="987"/>
      <c r="DI49" s="987"/>
      <c r="DJ49" s="987"/>
      <c r="DK49" s="988"/>
      <c r="DL49" s="986"/>
      <c r="DM49" s="987"/>
      <c r="DN49" s="987"/>
      <c r="DO49" s="987"/>
      <c r="DP49" s="988"/>
      <c r="DQ49" s="986"/>
      <c r="DR49" s="987"/>
      <c r="DS49" s="987"/>
      <c r="DT49" s="987"/>
      <c r="DU49" s="988"/>
      <c r="DV49" s="989"/>
      <c r="DW49" s="990"/>
      <c r="DX49" s="990"/>
      <c r="DY49" s="990"/>
      <c r="DZ49" s="991"/>
      <c r="EA49" s="230"/>
    </row>
    <row r="50" spans="1:131" ht="26.25" customHeight="1" x14ac:dyDescent="0.15">
      <c r="A50" s="238">
        <v>23</v>
      </c>
      <c r="B50" s="1027"/>
      <c r="C50" s="1028"/>
      <c r="D50" s="1028"/>
      <c r="E50" s="1028"/>
      <c r="F50" s="1028"/>
      <c r="G50" s="1028"/>
      <c r="H50" s="1028"/>
      <c r="I50" s="1028"/>
      <c r="J50" s="1028"/>
      <c r="K50" s="1028"/>
      <c r="L50" s="1028"/>
      <c r="M50" s="1028"/>
      <c r="N50" s="1028"/>
      <c r="O50" s="1028"/>
      <c r="P50" s="1029"/>
      <c r="Q50" s="1030"/>
      <c r="R50" s="1022"/>
      <c r="S50" s="1022"/>
      <c r="T50" s="1022"/>
      <c r="U50" s="1022"/>
      <c r="V50" s="1022"/>
      <c r="W50" s="1022"/>
      <c r="X50" s="1022"/>
      <c r="Y50" s="1022"/>
      <c r="Z50" s="1022"/>
      <c r="AA50" s="1022"/>
      <c r="AB50" s="1022"/>
      <c r="AC50" s="1022"/>
      <c r="AD50" s="1022"/>
      <c r="AE50" s="1031"/>
      <c r="AF50" s="1032"/>
      <c r="AG50" s="1033"/>
      <c r="AH50" s="1033"/>
      <c r="AI50" s="1033"/>
      <c r="AJ50" s="1034"/>
      <c r="AK50" s="1021"/>
      <c r="AL50" s="1022"/>
      <c r="AM50" s="1022"/>
      <c r="AN50" s="1022"/>
      <c r="AO50" s="1022"/>
      <c r="AP50" s="1022"/>
      <c r="AQ50" s="1022"/>
      <c r="AR50" s="1022"/>
      <c r="AS50" s="1022"/>
      <c r="AT50" s="1022"/>
      <c r="AU50" s="1022"/>
      <c r="AV50" s="1022"/>
      <c r="AW50" s="1022"/>
      <c r="AX50" s="1022"/>
      <c r="AY50" s="1022"/>
      <c r="AZ50" s="1023"/>
      <c r="BA50" s="1023"/>
      <c r="BB50" s="1023"/>
      <c r="BC50" s="1023"/>
      <c r="BD50" s="1023"/>
      <c r="BE50" s="972"/>
      <c r="BF50" s="972"/>
      <c r="BG50" s="972"/>
      <c r="BH50" s="972"/>
      <c r="BI50" s="973"/>
      <c r="BJ50" s="232"/>
      <c r="BK50" s="232"/>
      <c r="BL50" s="232"/>
      <c r="BM50" s="232"/>
      <c r="BN50" s="232"/>
      <c r="BO50" s="241"/>
      <c r="BP50" s="241"/>
      <c r="BQ50" s="238">
        <v>44</v>
      </c>
      <c r="BR50" s="239"/>
      <c r="BS50" s="989"/>
      <c r="BT50" s="990"/>
      <c r="BU50" s="990"/>
      <c r="BV50" s="990"/>
      <c r="BW50" s="990"/>
      <c r="BX50" s="990"/>
      <c r="BY50" s="990"/>
      <c r="BZ50" s="990"/>
      <c r="CA50" s="990"/>
      <c r="CB50" s="990"/>
      <c r="CC50" s="990"/>
      <c r="CD50" s="990"/>
      <c r="CE50" s="990"/>
      <c r="CF50" s="990"/>
      <c r="CG50" s="1011"/>
      <c r="CH50" s="986"/>
      <c r="CI50" s="987"/>
      <c r="CJ50" s="987"/>
      <c r="CK50" s="987"/>
      <c r="CL50" s="988"/>
      <c r="CM50" s="986"/>
      <c r="CN50" s="987"/>
      <c r="CO50" s="987"/>
      <c r="CP50" s="987"/>
      <c r="CQ50" s="988"/>
      <c r="CR50" s="986"/>
      <c r="CS50" s="987"/>
      <c r="CT50" s="987"/>
      <c r="CU50" s="987"/>
      <c r="CV50" s="988"/>
      <c r="CW50" s="986"/>
      <c r="CX50" s="987"/>
      <c r="CY50" s="987"/>
      <c r="CZ50" s="987"/>
      <c r="DA50" s="988"/>
      <c r="DB50" s="986"/>
      <c r="DC50" s="987"/>
      <c r="DD50" s="987"/>
      <c r="DE50" s="987"/>
      <c r="DF50" s="988"/>
      <c r="DG50" s="986"/>
      <c r="DH50" s="987"/>
      <c r="DI50" s="987"/>
      <c r="DJ50" s="987"/>
      <c r="DK50" s="988"/>
      <c r="DL50" s="986"/>
      <c r="DM50" s="987"/>
      <c r="DN50" s="987"/>
      <c r="DO50" s="987"/>
      <c r="DP50" s="988"/>
      <c r="DQ50" s="986"/>
      <c r="DR50" s="987"/>
      <c r="DS50" s="987"/>
      <c r="DT50" s="987"/>
      <c r="DU50" s="988"/>
      <c r="DV50" s="989"/>
      <c r="DW50" s="990"/>
      <c r="DX50" s="990"/>
      <c r="DY50" s="990"/>
      <c r="DZ50" s="991"/>
      <c r="EA50" s="230"/>
    </row>
    <row r="51" spans="1:131" ht="26.25" customHeight="1" x14ac:dyDescent="0.15">
      <c r="A51" s="238">
        <v>24</v>
      </c>
      <c r="B51" s="1027"/>
      <c r="C51" s="1028"/>
      <c r="D51" s="1028"/>
      <c r="E51" s="1028"/>
      <c r="F51" s="1028"/>
      <c r="G51" s="1028"/>
      <c r="H51" s="1028"/>
      <c r="I51" s="1028"/>
      <c r="J51" s="1028"/>
      <c r="K51" s="1028"/>
      <c r="L51" s="1028"/>
      <c r="M51" s="1028"/>
      <c r="N51" s="1028"/>
      <c r="O51" s="1028"/>
      <c r="P51" s="1029"/>
      <c r="Q51" s="1030"/>
      <c r="R51" s="1022"/>
      <c r="S51" s="1022"/>
      <c r="T51" s="1022"/>
      <c r="U51" s="1022"/>
      <c r="V51" s="1022"/>
      <c r="W51" s="1022"/>
      <c r="X51" s="1022"/>
      <c r="Y51" s="1022"/>
      <c r="Z51" s="1022"/>
      <c r="AA51" s="1022"/>
      <c r="AB51" s="1022"/>
      <c r="AC51" s="1022"/>
      <c r="AD51" s="1022"/>
      <c r="AE51" s="1031"/>
      <c r="AF51" s="1032"/>
      <c r="AG51" s="1033"/>
      <c r="AH51" s="1033"/>
      <c r="AI51" s="1033"/>
      <c r="AJ51" s="1034"/>
      <c r="AK51" s="1021"/>
      <c r="AL51" s="1022"/>
      <c r="AM51" s="1022"/>
      <c r="AN51" s="1022"/>
      <c r="AO51" s="1022"/>
      <c r="AP51" s="1022"/>
      <c r="AQ51" s="1022"/>
      <c r="AR51" s="1022"/>
      <c r="AS51" s="1022"/>
      <c r="AT51" s="1022"/>
      <c r="AU51" s="1022"/>
      <c r="AV51" s="1022"/>
      <c r="AW51" s="1022"/>
      <c r="AX51" s="1022"/>
      <c r="AY51" s="1022"/>
      <c r="AZ51" s="1023"/>
      <c r="BA51" s="1023"/>
      <c r="BB51" s="1023"/>
      <c r="BC51" s="1023"/>
      <c r="BD51" s="1023"/>
      <c r="BE51" s="972"/>
      <c r="BF51" s="972"/>
      <c r="BG51" s="972"/>
      <c r="BH51" s="972"/>
      <c r="BI51" s="973"/>
      <c r="BJ51" s="232"/>
      <c r="BK51" s="232"/>
      <c r="BL51" s="232"/>
      <c r="BM51" s="232"/>
      <c r="BN51" s="232"/>
      <c r="BO51" s="241"/>
      <c r="BP51" s="241"/>
      <c r="BQ51" s="238">
        <v>45</v>
      </c>
      <c r="BR51" s="239"/>
      <c r="BS51" s="989"/>
      <c r="BT51" s="990"/>
      <c r="BU51" s="990"/>
      <c r="BV51" s="990"/>
      <c r="BW51" s="990"/>
      <c r="BX51" s="990"/>
      <c r="BY51" s="990"/>
      <c r="BZ51" s="990"/>
      <c r="CA51" s="990"/>
      <c r="CB51" s="990"/>
      <c r="CC51" s="990"/>
      <c r="CD51" s="990"/>
      <c r="CE51" s="990"/>
      <c r="CF51" s="990"/>
      <c r="CG51" s="1011"/>
      <c r="CH51" s="986"/>
      <c r="CI51" s="987"/>
      <c r="CJ51" s="987"/>
      <c r="CK51" s="987"/>
      <c r="CL51" s="988"/>
      <c r="CM51" s="986"/>
      <c r="CN51" s="987"/>
      <c r="CO51" s="987"/>
      <c r="CP51" s="987"/>
      <c r="CQ51" s="988"/>
      <c r="CR51" s="986"/>
      <c r="CS51" s="987"/>
      <c r="CT51" s="987"/>
      <c r="CU51" s="987"/>
      <c r="CV51" s="988"/>
      <c r="CW51" s="986"/>
      <c r="CX51" s="987"/>
      <c r="CY51" s="987"/>
      <c r="CZ51" s="987"/>
      <c r="DA51" s="988"/>
      <c r="DB51" s="986"/>
      <c r="DC51" s="987"/>
      <c r="DD51" s="987"/>
      <c r="DE51" s="987"/>
      <c r="DF51" s="988"/>
      <c r="DG51" s="986"/>
      <c r="DH51" s="987"/>
      <c r="DI51" s="987"/>
      <c r="DJ51" s="987"/>
      <c r="DK51" s="988"/>
      <c r="DL51" s="986"/>
      <c r="DM51" s="987"/>
      <c r="DN51" s="987"/>
      <c r="DO51" s="987"/>
      <c r="DP51" s="988"/>
      <c r="DQ51" s="986"/>
      <c r="DR51" s="987"/>
      <c r="DS51" s="987"/>
      <c r="DT51" s="987"/>
      <c r="DU51" s="988"/>
      <c r="DV51" s="989"/>
      <c r="DW51" s="990"/>
      <c r="DX51" s="990"/>
      <c r="DY51" s="990"/>
      <c r="DZ51" s="991"/>
      <c r="EA51" s="230"/>
    </row>
    <row r="52" spans="1:131" ht="26.25" customHeight="1" x14ac:dyDescent="0.15">
      <c r="A52" s="238">
        <v>25</v>
      </c>
      <c r="B52" s="1027"/>
      <c r="C52" s="1028"/>
      <c r="D52" s="1028"/>
      <c r="E52" s="1028"/>
      <c r="F52" s="1028"/>
      <c r="G52" s="1028"/>
      <c r="H52" s="1028"/>
      <c r="I52" s="1028"/>
      <c r="J52" s="1028"/>
      <c r="K52" s="1028"/>
      <c r="L52" s="1028"/>
      <c r="M52" s="1028"/>
      <c r="N52" s="1028"/>
      <c r="O52" s="1028"/>
      <c r="P52" s="1029"/>
      <c r="Q52" s="1030"/>
      <c r="R52" s="1022"/>
      <c r="S52" s="1022"/>
      <c r="T52" s="1022"/>
      <c r="U52" s="1022"/>
      <c r="V52" s="1022"/>
      <c r="W52" s="1022"/>
      <c r="X52" s="1022"/>
      <c r="Y52" s="1022"/>
      <c r="Z52" s="1022"/>
      <c r="AA52" s="1022"/>
      <c r="AB52" s="1022"/>
      <c r="AC52" s="1022"/>
      <c r="AD52" s="1022"/>
      <c r="AE52" s="1031"/>
      <c r="AF52" s="1032"/>
      <c r="AG52" s="1033"/>
      <c r="AH52" s="1033"/>
      <c r="AI52" s="1033"/>
      <c r="AJ52" s="1034"/>
      <c r="AK52" s="1021"/>
      <c r="AL52" s="1022"/>
      <c r="AM52" s="1022"/>
      <c r="AN52" s="1022"/>
      <c r="AO52" s="1022"/>
      <c r="AP52" s="1022"/>
      <c r="AQ52" s="1022"/>
      <c r="AR52" s="1022"/>
      <c r="AS52" s="1022"/>
      <c r="AT52" s="1022"/>
      <c r="AU52" s="1022"/>
      <c r="AV52" s="1022"/>
      <c r="AW52" s="1022"/>
      <c r="AX52" s="1022"/>
      <c r="AY52" s="1022"/>
      <c r="AZ52" s="1023"/>
      <c r="BA52" s="1023"/>
      <c r="BB52" s="1023"/>
      <c r="BC52" s="1023"/>
      <c r="BD52" s="1023"/>
      <c r="BE52" s="972"/>
      <c r="BF52" s="972"/>
      <c r="BG52" s="972"/>
      <c r="BH52" s="972"/>
      <c r="BI52" s="973"/>
      <c r="BJ52" s="232"/>
      <c r="BK52" s="232"/>
      <c r="BL52" s="232"/>
      <c r="BM52" s="232"/>
      <c r="BN52" s="232"/>
      <c r="BO52" s="241"/>
      <c r="BP52" s="241"/>
      <c r="BQ52" s="238">
        <v>46</v>
      </c>
      <c r="BR52" s="239"/>
      <c r="BS52" s="989"/>
      <c r="BT52" s="990"/>
      <c r="BU52" s="990"/>
      <c r="BV52" s="990"/>
      <c r="BW52" s="990"/>
      <c r="BX52" s="990"/>
      <c r="BY52" s="990"/>
      <c r="BZ52" s="990"/>
      <c r="CA52" s="990"/>
      <c r="CB52" s="990"/>
      <c r="CC52" s="990"/>
      <c r="CD52" s="990"/>
      <c r="CE52" s="990"/>
      <c r="CF52" s="990"/>
      <c r="CG52" s="1011"/>
      <c r="CH52" s="986"/>
      <c r="CI52" s="987"/>
      <c r="CJ52" s="987"/>
      <c r="CK52" s="987"/>
      <c r="CL52" s="988"/>
      <c r="CM52" s="986"/>
      <c r="CN52" s="987"/>
      <c r="CO52" s="987"/>
      <c r="CP52" s="987"/>
      <c r="CQ52" s="988"/>
      <c r="CR52" s="986"/>
      <c r="CS52" s="987"/>
      <c r="CT52" s="987"/>
      <c r="CU52" s="987"/>
      <c r="CV52" s="988"/>
      <c r="CW52" s="986"/>
      <c r="CX52" s="987"/>
      <c r="CY52" s="987"/>
      <c r="CZ52" s="987"/>
      <c r="DA52" s="988"/>
      <c r="DB52" s="986"/>
      <c r="DC52" s="987"/>
      <c r="DD52" s="987"/>
      <c r="DE52" s="987"/>
      <c r="DF52" s="988"/>
      <c r="DG52" s="986"/>
      <c r="DH52" s="987"/>
      <c r="DI52" s="987"/>
      <c r="DJ52" s="987"/>
      <c r="DK52" s="988"/>
      <c r="DL52" s="986"/>
      <c r="DM52" s="987"/>
      <c r="DN52" s="987"/>
      <c r="DO52" s="987"/>
      <c r="DP52" s="988"/>
      <c r="DQ52" s="986"/>
      <c r="DR52" s="987"/>
      <c r="DS52" s="987"/>
      <c r="DT52" s="987"/>
      <c r="DU52" s="988"/>
      <c r="DV52" s="989"/>
      <c r="DW52" s="990"/>
      <c r="DX52" s="990"/>
      <c r="DY52" s="990"/>
      <c r="DZ52" s="991"/>
      <c r="EA52" s="230"/>
    </row>
    <row r="53" spans="1:131" ht="26.25" customHeight="1" x14ac:dyDescent="0.15">
      <c r="A53" s="238">
        <v>26</v>
      </c>
      <c r="B53" s="1027"/>
      <c r="C53" s="1028"/>
      <c r="D53" s="1028"/>
      <c r="E53" s="1028"/>
      <c r="F53" s="1028"/>
      <c r="G53" s="1028"/>
      <c r="H53" s="1028"/>
      <c r="I53" s="1028"/>
      <c r="J53" s="1028"/>
      <c r="K53" s="1028"/>
      <c r="L53" s="1028"/>
      <c r="M53" s="1028"/>
      <c r="N53" s="1028"/>
      <c r="O53" s="1028"/>
      <c r="P53" s="1029"/>
      <c r="Q53" s="1030"/>
      <c r="R53" s="1022"/>
      <c r="S53" s="1022"/>
      <c r="T53" s="1022"/>
      <c r="U53" s="1022"/>
      <c r="V53" s="1022"/>
      <c r="W53" s="1022"/>
      <c r="X53" s="1022"/>
      <c r="Y53" s="1022"/>
      <c r="Z53" s="1022"/>
      <c r="AA53" s="1022"/>
      <c r="AB53" s="1022"/>
      <c r="AC53" s="1022"/>
      <c r="AD53" s="1022"/>
      <c r="AE53" s="1031"/>
      <c r="AF53" s="1032"/>
      <c r="AG53" s="1033"/>
      <c r="AH53" s="1033"/>
      <c r="AI53" s="1033"/>
      <c r="AJ53" s="1034"/>
      <c r="AK53" s="1021"/>
      <c r="AL53" s="1022"/>
      <c r="AM53" s="1022"/>
      <c r="AN53" s="1022"/>
      <c r="AO53" s="1022"/>
      <c r="AP53" s="1022"/>
      <c r="AQ53" s="1022"/>
      <c r="AR53" s="1022"/>
      <c r="AS53" s="1022"/>
      <c r="AT53" s="1022"/>
      <c r="AU53" s="1022"/>
      <c r="AV53" s="1022"/>
      <c r="AW53" s="1022"/>
      <c r="AX53" s="1022"/>
      <c r="AY53" s="1022"/>
      <c r="AZ53" s="1023"/>
      <c r="BA53" s="1023"/>
      <c r="BB53" s="1023"/>
      <c r="BC53" s="1023"/>
      <c r="BD53" s="1023"/>
      <c r="BE53" s="972"/>
      <c r="BF53" s="972"/>
      <c r="BG53" s="972"/>
      <c r="BH53" s="972"/>
      <c r="BI53" s="973"/>
      <c r="BJ53" s="232"/>
      <c r="BK53" s="232"/>
      <c r="BL53" s="232"/>
      <c r="BM53" s="232"/>
      <c r="BN53" s="232"/>
      <c r="BO53" s="241"/>
      <c r="BP53" s="241"/>
      <c r="BQ53" s="238">
        <v>47</v>
      </c>
      <c r="BR53" s="239"/>
      <c r="BS53" s="989"/>
      <c r="BT53" s="990"/>
      <c r="BU53" s="990"/>
      <c r="BV53" s="990"/>
      <c r="BW53" s="990"/>
      <c r="BX53" s="990"/>
      <c r="BY53" s="990"/>
      <c r="BZ53" s="990"/>
      <c r="CA53" s="990"/>
      <c r="CB53" s="990"/>
      <c r="CC53" s="990"/>
      <c r="CD53" s="990"/>
      <c r="CE53" s="990"/>
      <c r="CF53" s="990"/>
      <c r="CG53" s="1011"/>
      <c r="CH53" s="986"/>
      <c r="CI53" s="987"/>
      <c r="CJ53" s="987"/>
      <c r="CK53" s="987"/>
      <c r="CL53" s="988"/>
      <c r="CM53" s="986"/>
      <c r="CN53" s="987"/>
      <c r="CO53" s="987"/>
      <c r="CP53" s="987"/>
      <c r="CQ53" s="988"/>
      <c r="CR53" s="986"/>
      <c r="CS53" s="987"/>
      <c r="CT53" s="987"/>
      <c r="CU53" s="987"/>
      <c r="CV53" s="988"/>
      <c r="CW53" s="986"/>
      <c r="CX53" s="987"/>
      <c r="CY53" s="987"/>
      <c r="CZ53" s="987"/>
      <c r="DA53" s="988"/>
      <c r="DB53" s="986"/>
      <c r="DC53" s="987"/>
      <c r="DD53" s="987"/>
      <c r="DE53" s="987"/>
      <c r="DF53" s="988"/>
      <c r="DG53" s="986"/>
      <c r="DH53" s="987"/>
      <c r="DI53" s="987"/>
      <c r="DJ53" s="987"/>
      <c r="DK53" s="988"/>
      <c r="DL53" s="986"/>
      <c r="DM53" s="987"/>
      <c r="DN53" s="987"/>
      <c r="DO53" s="987"/>
      <c r="DP53" s="988"/>
      <c r="DQ53" s="986"/>
      <c r="DR53" s="987"/>
      <c r="DS53" s="987"/>
      <c r="DT53" s="987"/>
      <c r="DU53" s="988"/>
      <c r="DV53" s="989"/>
      <c r="DW53" s="990"/>
      <c r="DX53" s="990"/>
      <c r="DY53" s="990"/>
      <c r="DZ53" s="991"/>
      <c r="EA53" s="230"/>
    </row>
    <row r="54" spans="1:131" ht="26.25" customHeight="1" x14ac:dyDescent="0.15">
      <c r="A54" s="238">
        <v>27</v>
      </c>
      <c r="B54" s="1027"/>
      <c r="C54" s="1028"/>
      <c r="D54" s="1028"/>
      <c r="E54" s="1028"/>
      <c r="F54" s="1028"/>
      <c r="G54" s="1028"/>
      <c r="H54" s="1028"/>
      <c r="I54" s="1028"/>
      <c r="J54" s="1028"/>
      <c r="K54" s="1028"/>
      <c r="L54" s="1028"/>
      <c r="M54" s="1028"/>
      <c r="N54" s="1028"/>
      <c r="O54" s="1028"/>
      <c r="P54" s="1029"/>
      <c r="Q54" s="1030"/>
      <c r="R54" s="1022"/>
      <c r="S54" s="1022"/>
      <c r="T54" s="1022"/>
      <c r="U54" s="1022"/>
      <c r="V54" s="1022"/>
      <c r="W54" s="1022"/>
      <c r="X54" s="1022"/>
      <c r="Y54" s="1022"/>
      <c r="Z54" s="1022"/>
      <c r="AA54" s="1022"/>
      <c r="AB54" s="1022"/>
      <c r="AC54" s="1022"/>
      <c r="AD54" s="1022"/>
      <c r="AE54" s="1031"/>
      <c r="AF54" s="1032"/>
      <c r="AG54" s="1033"/>
      <c r="AH54" s="1033"/>
      <c r="AI54" s="1033"/>
      <c r="AJ54" s="1034"/>
      <c r="AK54" s="1021"/>
      <c r="AL54" s="1022"/>
      <c r="AM54" s="1022"/>
      <c r="AN54" s="1022"/>
      <c r="AO54" s="1022"/>
      <c r="AP54" s="1022"/>
      <c r="AQ54" s="1022"/>
      <c r="AR54" s="1022"/>
      <c r="AS54" s="1022"/>
      <c r="AT54" s="1022"/>
      <c r="AU54" s="1022"/>
      <c r="AV54" s="1022"/>
      <c r="AW54" s="1022"/>
      <c r="AX54" s="1022"/>
      <c r="AY54" s="1022"/>
      <c r="AZ54" s="1023"/>
      <c r="BA54" s="1023"/>
      <c r="BB54" s="1023"/>
      <c r="BC54" s="1023"/>
      <c r="BD54" s="1023"/>
      <c r="BE54" s="972"/>
      <c r="BF54" s="972"/>
      <c r="BG54" s="972"/>
      <c r="BH54" s="972"/>
      <c r="BI54" s="973"/>
      <c r="BJ54" s="232"/>
      <c r="BK54" s="232"/>
      <c r="BL54" s="232"/>
      <c r="BM54" s="232"/>
      <c r="BN54" s="232"/>
      <c r="BO54" s="241"/>
      <c r="BP54" s="241"/>
      <c r="BQ54" s="238">
        <v>48</v>
      </c>
      <c r="BR54" s="239"/>
      <c r="BS54" s="989"/>
      <c r="BT54" s="990"/>
      <c r="BU54" s="990"/>
      <c r="BV54" s="990"/>
      <c r="BW54" s="990"/>
      <c r="BX54" s="990"/>
      <c r="BY54" s="990"/>
      <c r="BZ54" s="990"/>
      <c r="CA54" s="990"/>
      <c r="CB54" s="990"/>
      <c r="CC54" s="990"/>
      <c r="CD54" s="990"/>
      <c r="CE54" s="990"/>
      <c r="CF54" s="990"/>
      <c r="CG54" s="1011"/>
      <c r="CH54" s="986"/>
      <c r="CI54" s="987"/>
      <c r="CJ54" s="987"/>
      <c r="CK54" s="987"/>
      <c r="CL54" s="988"/>
      <c r="CM54" s="986"/>
      <c r="CN54" s="987"/>
      <c r="CO54" s="987"/>
      <c r="CP54" s="987"/>
      <c r="CQ54" s="988"/>
      <c r="CR54" s="986"/>
      <c r="CS54" s="987"/>
      <c r="CT54" s="987"/>
      <c r="CU54" s="987"/>
      <c r="CV54" s="988"/>
      <c r="CW54" s="986"/>
      <c r="CX54" s="987"/>
      <c r="CY54" s="987"/>
      <c r="CZ54" s="987"/>
      <c r="DA54" s="988"/>
      <c r="DB54" s="986"/>
      <c r="DC54" s="987"/>
      <c r="DD54" s="987"/>
      <c r="DE54" s="987"/>
      <c r="DF54" s="988"/>
      <c r="DG54" s="986"/>
      <c r="DH54" s="987"/>
      <c r="DI54" s="987"/>
      <c r="DJ54" s="987"/>
      <c r="DK54" s="988"/>
      <c r="DL54" s="986"/>
      <c r="DM54" s="987"/>
      <c r="DN54" s="987"/>
      <c r="DO54" s="987"/>
      <c r="DP54" s="988"/>
      <c r="DQ54" s="986"/>
      <c r="DR54" s="987"/>
      <c r="DS54" s="987"/>
      <c r="DT54" s="987"/>
      <c r="DU54" s="988"/>
      <c r="DV54" s="989"/>
      <c r="DW54" s="990"/>
      <c r="DX54" s="990"/>
      <c r="DY54" s="990"/>
      <c r="DZ54" s="991"/>
      <c r="EA54" s="230"/>
    </row>
    <row r="55" spans="1:131" ht="26.25" customHeight="1" x14ac:dyDescent="0.15">
      <c r="A55" s="238">
        <v>28</v>
      </c>
      <c r="B55" s="1027"/>
      <c r="C55" s="1028"/>
      <c r="D55" s="1028"/>
      <c r="E55" s="1028"/>
      <c r="F55" s="1028"/>
      <c r="G55" s="1028"/>
      <c r="H55" s="1028"/>
      <c r="I55" s="1028"/>
      <c r="J55" s="1028"/>
      <c r="K55" s="1028"/>
      <c r="L55" s="1028"/>
      <c r="M55" s="1028"/>
      <c r="N55" s="1028"/>
      <c r="O55" s="1028"/>
      <c r="P55" s="1029"/>
      <c r="Q55" s="1030"/>
      <c r="R55" s="1022"/>
      <c r="S55" s="1022"/>
      <c r="T55" s="1022"/>
      <c r="U55" s="1022"/>
      <c r="V55" s="1022"/>
      <c r="W55" s="1022"/>
      <c r="X55" s="1022"/>
      <c r="Y55" s="1022"/>
      <c r="Z55" s="1022"/>
      <c r="AA55" s="1022"/>
      <c r="AB55" s="1022"/>
      <c r="AC55" s="1022"/>
      <c r="AD55" s="1022"/>
      <c r="AE55" s="1031"/>
      <c r="AF55" s="1032"/>
      <c r="AG55" s="1033"/>
      <c r="AH55" s="1033"/>
      <c r="AI55" s="1033"/>
      <c r="AJ55" s="1034"/>
      <c r="AK55" s="1021"/>
      <c r="AL55" s="1022"/>
      <c r="AM55" s="1022"/>
      <c r="AN55" s="1022"/>
      <c r="AO55" s="1022"/>
      <c r="AP55" s="1022"/>
      <c r="AQ55" s="1022"/>
      <c r="AR55" s="1022"/>
      <c r="AS55" s="1022"/>
      <c r="AT55" s="1022"/>
      <c r="AU55" s="1022"/>
      <c r="AV55" s="1022"/>
      <c r="AW55" s="1022"/>
      <c r="AX55" s="1022"/>
      <c r="AY55" s="1022"/>
      <c r="AZ55" s="1023"/>
      <c r="BA55" s="1023"/>
      <c r="BB55" s="1023"/>
      <c r="BC55" s="1023"/>
      <c r="BD55" s="1023"/>
      <c r="BE55" s="972"/>
      <c r="BF55" s="972"/>
      <c r="BG55" s="972"/>
      <c r="BH55" s="972"/>
      <c r="BI55" s="973"/>
      <c r="BJ55" s="232"/>
      <c r="BK55" s="232"/>
      <c r="BL55" s="232"/>
      <c r="BM55" s="232"/>
      <c r="BN55" s="232"/>
      <c r="BO55" s="241"/>
      <c r="BP55" s="241"/>
      <c r="BQ55" s="238">
        <v>49</v>
      </c>
      <c r="BR55" s="239"/>
      <c r="BS55" s="989"/>
      <c r="BT55" s="990"/>
      <c r="BU55" s="990"/>
      <c r="BV55" s="990"/>
      <c r="BW55" s="990"/>
      <c r="BX55" s="990"/>
      <c r="BY55" s="990"/>
      <c r="BZ55" s="990"/>
      <c r="CA55" s="990"/>
      <c r="CB55" s="990"/>
      <c r="CC55" s="990"/>
      <c r="CD55" s="990"/>
      <c r="CE55" s="990"/>
      <c r="CF55" s="990"/>
      <c r="CG55" s="1011"/>
      <c r="CH55" s="986"/>
      <c r="CI55" s="987"/>
      <c r="CJ55" s="987"/>
      <c r="CK55" s="987"/>
      <c r="CL55" s="988"/>
      <c r="CM55" s="986"/>
      <c r="CN55" s="987"/>
      <c r="CO55" s="987"/>
      <c r="CP55" s="987"/>
      <c r="CQ55" s="988"/>
      <c r="CR55" s="986"/>
      <c r="CS55" s="987"/>
      <c r="CT55" s="987"/>
      <c r="CU55" s="987"/>
      <c r="CV55" s="988"/>
      <c r="CW55" s="986"/>
      <c r="CX55" s="987"/>
      <c r="CY55" s="987"/>
      <c r="CZ55" s="987"/>
      <c r="DA55" s="988"/>
      <c r="DB55" s="986"/>
      <c r="DC55" s="987"/>
      <c r="DD55" s="987"/>
      <c r="DE55" s="987"/>
      <c r="DF55" s="988"/>
      <c r="DG55" s="986"/>
      <c r="DH55" s="987"/>
      <c r="DI55" s="987"/>
      <c r="DJ55" s="987"/>
      <c r="DK55" s="988"/>
      <c r="DL55" s="986"/>
      <c r="DM55" s="987"/>
      <c r="DN55" s="987"/>
      <c r="DO55" s="987"/>
      <c r="DP55" s="988"/>
      <c r="DQ55" s="986"/>
      <c r="DR55" s="987"/>
      <c r="DS55" s="987"/>
      <c r="DT55" s="987"/>
      <c r="DU55" s="988"/>
      <c r="DV55" s="989"/>
      <c r="DW55" s="990"/>
      <c r="DX55" s="990"/>
      <c r="DY55" s="990"/>
      <c r="DZ55" s="991"/>
      <c r="EA55" s="230"/>
    </row>
    <row r="56" spans="1:131" ht="26.25" customHeight="1" x14ac:dyDescent="0.15">
      <c r="A56" s="238">
        <v>29</v>
      </c>
      <c r="B56" s="1027"/>
      <c r="C56" s="1028"/>
      <c r="D56" s="1028"/>
      <c r="E56" s="1028"/>
      <c r="F56" s="1028"/>
      <c r="G56" s="1028"/>
      <c r="H56" s="1028"/>
      <c r="I56" s="1028"/>
      <c r="J56" s="1028"/>
      <c r="K56" s="1028"/>
      <c r="L56" s="1028"/>
      <c r="M56" s="1028"/>
      <c r="N56" s="1028"/>
      <c r="O56" s="1028"/>
      <c r="P56" s="1029"/>
      <c r="Q56" s="1030"/>
      <c r="R56" s="1022"/>
      <c r="S56" s="1022"/>
      <c r="T56" s="1022"/>
      <c r="U56" s="1022"/>
      <c r="V56" s="1022"/>
      <c r="W56" s="1022"/>
      <c r="X56" s="1022"/>
      <c r="Y56" s="1022"/>
      <c r="Z56" s="1022"/>
      <c r="AA56" s="1022"/>
      <c r="AB56" s="1022"/>
      <c r="AC56" s="1022"/>
      <c r="AD56" s="1022"/>
      <c r="AE56" s="1031"/>
      <c r="AF56" s="1032"/>
      <c r="AG56" s="1033"/>
      <c r="AH56" s="1033"/>
      <c r="AI56" s="1033"/>
      <c r="AJ56" s="1034"/>
      <c r="AK56" s="1021"/>
      <c r="AL56" s="1022"/>
      <c r="AM56" s="1022"/>
      <c r="AN56" s="1022"/>
      <c r="AO56" s="1022"/>
      <c r="AP56" s="1022"/>
      <c r="AQ56" s="1022"/>
      <c r="AR56" s="1022"/>
      <c r="AS56" s="1022"/>
      <c r="AT56" s="1022"/>
      <c r="AU56" s="1022"/>
      <c r="AV56" s="1022"/>
      <c r="AW56" s="1022"/>
      <c r="AX56" s="1022"/>
      <c r="AY56" s="1022"/>
      <c r="AZ56" s="1023"/>
      <c r="BA56" s="1023"/>
      <c r="BB56" s="1023"/>
      <c r="BC56" s="1023"/>
      <c r="BD56" s="1023"/>
      <c r="BE56" s="972"/>
      <c r="BF56" s="972"/>
      <c r="BG56" s="972"/>
      <c r="BH56" s="972"/>
      <c r="BI56" s="973"/>
      <c r="BJ56" s="232"/>
      <c r="BK56" s="232"/>
      <c r="BL56" s="232"/>
      <c r="BM56" s="232"/>
      <c r="BN56" s="232"/>
      <c r="BO56" s="241"/>
      <c r="BP56" s="241"/>
      <c r="BQ56" s="238">
        <v>50</v>
      </c>
      <c r="BR56" s="239"/>
      <c r="BS56" s="989"/>
      <c r="BT56" s="990"/>
      <c r="BU56" s="990"/>
      <c r="BV56" s="990"/>
      <c r="BW56" s="990"/>
      <c r="BX56" s="990"/>
      <c r="BY56" s="990"/>
      <c r="BZ56" s="990"/>
      <c r="CA56" s="990"/>
      <c r="CB56" s="990"/>
      <c r="CC56" s="990"/>
      <c r="CD56" s="990"/>
      <c r="CE56" s="990"/>
      <c r="CF56" s="990"/>
      <c r="CG56" s="1011"/>
      <c r="CH56" s="986"/>
      <c r="CI56" s="987"/>
      <c r="CJ56" s="987"/>
      <c r="CK56" s="987"/>
      <c r="CL56" s="988"/>
      <c r="CM56" s="986"/>
      <c r="CN56" s="987"/>
      <c r="CO56" s="987"/>
      <c r="CP56" s="987"/>
      <c r="CQ56" s="988"/>
      <c r="CR56" s="986"/>
      <c r="CS56" s="987"/>
      <c r="CT56" s="987"/>
      <c r="CU56" s="987"/>
      <c r="CV56" s="988"/>
      <c r="CW56" s="986"/>
      <c r="CX56" s="987"/>
      <c r="CY56" s="987"/>
      <c r="CZ56" s="987"/>
      <c r="DA56" s="988"/>
      <c r="DB56" s="986"/>
      <c r="DC56" s="987"/>
      <c r="DD56" s="987"/>
      <c r="DE56" s="987"/>
      <c r="DF56" s="988"/>
      <c r="DG56" s="986"/>
      <c r="DH56" s="987"/>
      <c r="DI56" s="987"/>
      <c r="DJ56" s="987"/>
      <c r="DK56" s="988"/>
      <c r="DL56" s="986"/>
      <c r="DM56" s="987"/>
      <c r="DN56" s="987"/>
      <c r="DO56" s="987"/>
      <c r="DP56" s="988"/>
      <c r="DQ56" s="986"/>
      <c r="DR56" s="987"/>
      <c r="DS56" s="987"/>
      <c r="DT56" s="987"/>
      <c r="DU56" s="988"/>
      <c r="DV56" s="989"/>
      <c r="DW56" s="990"/>
      <c r="DX56" s="990"/>
      <c r="DY56" s="990"/>
      <c r="DZ56" s="991"/>
      <c r="EA56" s="230"/>
    </row>
    <row r="57" spans="1:131" ht="26.25" customHeight="1" x14ac:dyDescent="0.15">
      <c r="A57" s="238">
        <v>30</v>
      </c>
      <c r="B57" s="1027"/>
      <c r="C57" s="1028"/>
      <c r="D57" s="1028"/>
      <c r="E57" s="1028"/>
      <c r="F57" s="1028"/>
      <c r="G57" s="1028"/>
      <c r="H57" s="1028"/>
      <c r="I57" s="1028"/>
      <c r="J57" s="1028"/>
      <c r="K57" s="1028"/>
      <c r="L57" s="1028"/>
      <c r="M57" s="1028"/>
      <c r="N57" s="1028"/>
      <c r="O57" s="1028"/>
      <c r="P57" s="1029"/>
      <c r="Q57" s="1030"/>
      <c r="R57" s="1022"/>
      <c r="S57" s="1022"/>
      <c r="T57" s="1022"/>
      <c r="U57" s="1022"/>
      <c r="V57" s="1022"/>
      <c r="W57" s="1022"/>
      <c r="X57" s="1022"/>
      <c r="Y57" s="1022"/>
      <c r="Z57" s="1022"/>
      <c r="AA57" s="1022"/>
      <c r="AB57" s="1022"/>
      <c r="AC57" s="1022"/>
      <c r="AD57" s="1022"/>
      <c r="AE57" s="1031"/>
      <c r="AF57" s="1032"/>
      <c r="AG57" s="1033"/>
      <c r="AH57" s="1033"/>
      <c r="AI57" s="1033"/>
      <c r="AJ57" s="1034"/>
      <c r="AK57" s="1021"/>
      <c r="AL57" s="1022"/>
      <c r="AM57" s="1022"/>
      <c r="AN57" s="1022"/>
      <c r="AO57" s="1022"/>
      <c r="AP57" s="1022"/>
      <c r="AQ57" s="1022"/>
      <c r="AR57" s="1022"/>
      <c r="AS57" s="1022"/>
      <c r="AT57" s="1022"/>
      <c r="AU57" s="1022"/>
      <c r="AV57" s="1022"/>
      <c r="AW57" s="1022"/>
      <c r="AX57" s="1022"/>
      <c r="AY57" s="1022"/>
      <c r="AZ57" s="1023"/>
      <c r="BA57" s="1023"/>
      <c r="BB57" s="1023"/>
      <c r="BC57" s="1023"/>
      <c r="BD57" s="1023"/>
      <c r="BE57" s="972"/>
      <c r="BF57" s="972"/>
      <c r="BG57" s="972"/>
      <c r="BH57" s="972"/>
      <c r="BI57" s="973"/>
      <c r="BJ57" s="232"/>
      <c r="BK57" s="232"/>
      <c r="BL57" s="232"/>
      <c r="BM57" s="232"/>
      <c r="BN57" s="232"/>
      <c r="BO57" s="241"/>
      <c r="BP57" s="241"/>
      <c r="BQ57" s="238">
        <v>51</v>
      </c>
      <c r="BR57" s="239"/>
      <c r="BS57" s="989"/>
      <c r="BT57" s="990"/>
      <c r="BU57" s="990"/>
      <c r="BV57" s="990"/>
      <c r="BW57" s="990"/>
      <c r="BX57" s="990"/>
      <c r="BY57" s="990"/>
      <c r="BZ57" s="990"/>
      <c r="CA57" s="990"/>
      <c r="CB57" s="990"/>
      <c r="CC57" s="990"/>
      <c r="CD57" s="990"/>
      <c r="CE57" s="990"/>
      <c r="CF57" s="990"/>
      <c r="CG57" s="1011"/>
      <c r="CH57" s="986"/>
      <c r="CI57" s="987"/>
      <c r="CJ57" s="987"/>
      <c r="CK57" s="987"/>
      <c r="CL57" s="988"/>
      <c r="CM57" s="986"/>
      <c r="CN57" s="987"/>
      <c r="CO57" s="987"/>
      <c r="CP57" s="987"/>
      <c r="CQ57" s="988"/>
      <c r="CR57" s="986"/>
      <c r="CS57" s="987"/>
      <c r="CT57" s="987"/>
      <c r="CU57" s="987"/>
      <c r="CV57" s="988"/>
      <c r="CW57" s="986"/>
      <c r="CX57" s="987"/>
      <c r="CY57" s="987"/>
      <c r="CZ57" s="987"/>
      <c r="DA57" s="988"/>
      <c r="DB57" s="986"/>
      <c r="DC57" s="987"/>
      <c r="DD57" s="987"/>
      <c r="DE57" s="987"/>
      <c r="DF57" s="988"/>
      <c r="DG57" s="986"/>
      <c r="DH57" s="987"/>
      <c r="DI57" s="987"/>
      <c r="DJ57" s="987"/>
      <c r="DK57" s="988"/>
      <c r="DL57" s="986"/>
      <c r="DM57" s="987"/>
      <c r="DN57" s="987"/>
      <c r="DO57" s="987"/>
      <c r="DP57" s="988"/>
      <c r="DQ57" s="986"/>
      <c r="DR57" s="987"/>
      <c r="DS57" s="987"/>
      <c r="DT57" s="987"/>
      <c r="DU57" s="988"/>
      <c r="DV57" s="989"/>
      <c r="DW57" s="990"/>
      <c r="DX57" s="990"/>
      <c r="DY57" s="990"/>
      <c r="DZ57" s="991"/>
      <c r="EA57" s="230"/>
    </row>
    <row r="58" spans="1:131" ht="26.25" customHeight="1" x14ac:dyDescent="0.15">
      <c r="A58" s="238">
        <v>31</v>
      </c>
      <c r="B58" s="1027"/>
      <c r="C58" s="1028"/>
      <c r="D58" s="1028"/>
      <c r="E58" s="1028"/>
      <c r="F58" s="1028"/>
      <c r="G58" s="1028"/>
      <c r="H58" s="1028"/>
      <c r="I58" s="1028"/>
      <c r="J58" s="1028"/>
      <c r="K58" s="1028"/>
      <c r="L58" s="1028"/>
      <c r="M58" s="1028"/>
      <c r="N58" s="1028"/>
      <c r="O58" s="1028"/>
      <c r="P58" s="1029"/>
      <c r="Q58" s="1030"/>
      <c r="R58" s="1022"/>
      <c r="S58" s="1022"/>
      <c r="T58" s="1022"/>
      <c r="U58" s="1022"/>
      <c r="V58" s="1022"/>
      <c r="W58" s="1022"/>
      <c r="X58" s="1022"/>
      <c r="Y58" s="1022"/>
      <c r="Z58" s="1022"/>
      <c r="AA58" s="1022"/>
      <c r="AB58" s="1022"/>
      <c r="AC58" s="1022"/>
      <c r="AD58" s="1022"/>
      <c r="AE58" s="1031"/>
      <c r="AF58" s="1032"/>
      <c r="AG58" s="1033"/>
      <c r="AH58" s="1033"/>
      <c r="AI58" s="1033"/>
      <c r="AJ58" s="1034"/>
      <c r="AK58" s="1021"/>
      <c r="AL58" s="1022"/>
      <c r="AM58" s="1022"/>
      <c r="AN58" s="1022"/>
      <c r="AO58" s="1022"/>
      <c r="AP58" s="1022"/>
      <c r="AQ58" s="1022"/>
      <c r="AR58" s="1022"/>
      <c r="AS58" s="1022"/>
      <c r="AT58" s="1022"/>
      <c r="AU58" s="1022"/>
      <c r="AV58" s="1022"/>
      <c r="AW58" s="1022"/>
      <c r="AX58" s="1022"/>
      <c r="AY58" s="1022"/>
      <c r="AZ58" s="1023"/>
      <c r="BA58" s="1023"/>
      <c r="BB58" s="1023"/>
      <c r="BC58" s="1023"/>
      <c r="BD58" s="1023"/>
      <c r="BE58" s="972"/>
      <c r="BF58" s="972"/>
      <c r="BG58" s="972"/>
      <c r="BH58" s="972"/>
      <c r="BI58" s="973"/>
      <c r="BJ58" s="232"/>
      <c r="BK58" s="232"/>
      <c r="BL58" s="232"/>
      <c r="BM58" s="232"/>
      <c r="BN58" s="232"/>
      <c r="BO58" s="241"/>
      <c r="BP58" s="241"/>
      <c r="BQ58" s="238">
        <v>52</v>
      </c>
      <c r="BR58" s="239"/>
      <c r="BS58" s="989"/>
      <c r="BT58" s="990"/>
      <c r="BU58" s="990"/>
      <c r="BV58" s="990"/>
      <c r="BW58" s="990"/>
      <c r="BX58" s="990"/>
      <c r="BY58" s="990"/>
      <c r="BZ58" s="990"/>
      <c r="CA58" s="990"/>
      <c r="CB58" s="990"/>
      <c r="CC58" s="990"/>
      <c r="CD58" s="990"/>
      <c r="CE58" s="990"/>
      <c r="CF58" s="990"/>
      <c r="CG58" s="1011"/>
      <c r="CH58" s="986"/>
      <c r="CI58" s="987"/>
      <c r="CJ58" s="987"/>
      <c r="CK58" s="987"/>
      <c r="CL58" s="988"/>
      <c r="CM58" s="986"/>
      <c r="CN58" s="987"/>
      <c r="CO58" s="987"/>
      <c r="CP58" s="987"/>
      <c r="CQ58" s="988"/>
      <c r="CR58" s="986"/>
      <c r="CS58" s="987"/>
      <c r="CT58" s="987"/>
      <c r="CU58" s="987"/>
      <c r="CV58" s="988"/>
      <c r="CW58" s="986"/>
      <c r="CX58" s="987"/>
      <c r="CY58" s="987"/>
      <c r="CZ58" s="987"/>
      <c r="DA58" s="988"/>
      <c r="DB58" s="986"/>
      <c r="DC58" s="987"/>
      <c r="DD58" s="987"/>
      <c r="DE58" s="987"/>
      <c r="DF58" s="988"/>
      <c r="DG58" s="986"/>
      <c r="DH58" s="987"/>
      <c r="DI58" s="987"/>
      <c r="DJ58" s="987"/>
      <c r="DK58" s="988"/>
      <c r="DL58" s="986"/>
      <c r="DM58" s="987"/>
      <c r="DN58" s="987"/>
      <c r="DO58" s="987"/>
      <c r="DP58" s="988"/>
      <c r="DQ58" s="986"/>
      <c r="DR58" s="987"/>
      <c r="DS58" s="987"/>
      <c r="DT58" s="987"/>
      <c r="DU58" s="988"/>
      <c r="DV58" s="989"/>
      <c r="DW58" s="990"/>
      <c r="DX58" s="990"/>
      <c r="DY58" s="990"/>
      <c r="DZ58" s="991"/>
      <c r="EA58" s="230"/>
    </row>
    <row r="59" spans="1:131" ht="26.25" customHeight="1" x14ac:dyDescent="0.15">
      <c r="A59" s="238">
        <v>32</v>
      </c>
      <c r="B59" s="1027"/>
      <c r="C59" s="1028"/>
      <c r="D59" s="1028"/>
      <c r="E59" s="1028"/>
      <c r="F59" s="1028"/>
      <c r="G59" s="1028"/>
      <c r="H59" s="1028"/>
      <c r="I59" s="1028"/>
      <c r="J59" s="1028"/>
      <c r="K59" s="1028"/>
      <c r="L59" s="1028"/>
      <c r="M59" s="1028"/>
      <c r="N59" s="1028"/>
      <c r="O59" s="1028"/>
      <c r="P59" s="1029"/>
      <c r="Q59" s="1030"/>
      <c r="R59" s="1022"/>
      <c r="S59" s="1022"/>
      <c r="T59" s="1022"/>
      <c r="U59" s="1022"/>
      <c r="V59" s="1022"/>
      <c r="W59" s="1022"/>
      <c r="X59" s="1022"/>
      <c r="Y59" s="1022"/>
      <c r="Z59" s="1022"/>
      <c r="AA59" s="1022"/>
      <c r="AB59" s="1022"/>
      <c r="AC59" s="1022"/>
      <c r="AD59" s="1022"/>
      <c r="AE59" s="1031"/>
      <c r="AF59" s="1032"/>
      <c r="AG59" s="1033"/>
      <c r="AH59" s="1033"/>
      <c r="AI59" s="1033"/>
      <c r="AJ59" s="1034"/>
      <c r="AK59" s="1021"/>
      <c r="AL59" s="1022"/>
      <c r="AM59" s="1022"/>
      <c r="AN59" s="1022"/>
      <c r="AO59" s="1022"/>
      <c r="AP59" s="1022"/>
      <c r="AQ59" s="1022"/>
      <c r="AR59" s="1022"/>
      <c r="AS59" s="1022"/>
      <c r="AT59" s="1022"/>
      <c r="AU59" s="1022"/>
      <c r="AV59" s="1022"/>
      <c r="AW59" s="1022"/>
      <c r="AX59" s="1022"/>
      <c r="AY59" s="1022"/>
      <c r="AZ59" s="1023"/>
      <c r="BA59" s="1023"/>
      <c r="BB59" s="1023"/>
      <c r="BC59" s="1023"/>
      <c r="BD59" s="1023"/>
      <c r="BE59" s="972"/>
      <c r="BF59" s="972"/>
      <c r="BG59" s="972"/>
      <c r="BH59" s="972"/>
      <c r="BI59" s="973"/>
      <c r="BJ59" s="232"/>
      <c r="BK59" s="232"/>
      <c r="BL59" s="232"/>
      <c r="BM59" s="232"/>
      <c r="BN59" s="232"/>
      <c r="BO59" s="241"/>
      <c r="BP59" s="241"/>
      <c r="BQ59" s="238">
        <v>53</v>
      </c>
      <c r="BR59" s="239"/>
      <c r="BS59" s="989"/>
      <c r="BT59" s="990"/>
      <c r="BU59" s="990"/>
      <c r="BV59" s="990"/>
      <c r="BW59" s="990"/>
      <c r="BX59" s="990"/>
      <c r="BY59" s="990"/>
      <c r="BZ59" s="990"/>
      <c r="CA59" s="990"/>
      <c r="CB59" s="990"/>
      <c r="CC59" s="990"/>
      <c r="CD59" s="990"/>
      <c r="CE59" s="990"/>
      <c r="CF59" s="990"/>
      <c r="CG59" s="1011"/>
      <c r="CH59" s="986"/>
      <c r="CI59" s="987"/>
      <c r="CJ59" s="987"/>
      <c r="CK59" s="987"/>
      <c r="CL59" s="988"/>
      <c r="CM59" s="986"/>
      <c r="CN59" s="987"/>
      <c r="CO59" s="987"/>
      <c r="CP59" s="987"/>
      <c r="CQ59" s="988"/>
      <c r="CR59" s="986"/>
      <c r="CS59" s="987"/>
      <c r="CT59" s="987"/>
      <c r="CU59" s="987"/>
      <c r="CV59" s="988"/>
      <c r="CW59" s="986"/>
      <c r="CX59" s="987"/>
      <c r="CY59" s="987"/>
      <c r="CZ59" s="987"/>
      <c r="DA59" s="988"/>
      <c r="DB59" s="986"/>
      <c r="DC59" s="987"/>
      <c r="DD59" s="987"/>
      <c r="DE59" s="987"/>
      <c r="DF59" s="988"/>
      <c r="DG59" s="986"/>
      <c r="DH59" s="987"/>
      <c r="DI59" s="987"/>
      <c r="DJ59" s="987"/>
      <c r="DK59" s="988"/>
      <c r="DL59" s="986"/>
      <c r="DM59" s="987"/>
      <c r="DN59" s="987"/>
      <c r="DO59" s="987"/>
      <c r="DP59" s="988"/>
      <c r="DQ59" s="986"/>
      <c r="DR59" s="987"/>
      <c r="DS59" s="987"/>
      <c r="DT59" s="987"/>
      <c r="DU59" s="988"/>
      <c r="DV59" s="989"/>
      <c r="DW59" s="990"/>
      <c r="DX59" s="990"/>
      <c r="DY59" s="990"/>
      <c r="DZ59" s="991"/>
      <c r="EA59" s="230"/>
    </row>
    <row r="60" spans="1:131" ht="26.25" customHeight="1" x14ac:dyDescent="0.15">
      <c r="A60" s="238">
        <v>33</v>
      </c>
      <c r="B60" s="1027"/>
      <c r="C60" s="1028"/>
      <c r="D60" s="1028"/>
      <c r="E60" s="1028"/>
      <c r="F60" s="1028"/>
      <c r="G60" s="1028"/>
      <c r="H60" s="1028"/>
      <c r="I60" s="1028"/>
      <c r="J60" s="1028"/>
      <c r="K60" s="1028"/>
      <c r="L60" s="1028"/>
      <c r="M60" s="1028"/>
      <c r="N60" s="1028"/>
      <c r="O60" s="1028"/>
      <c r="P60" s="1029"/>
      <c r="Q60" s="1030"/>
      <c r="R60" s="1022"/>
      <c r="S60" s="1022"/>
      <c r="T60" s="1022"/>
      <c r="U60" s="1022"/>
      <c r="V60" s="1022"/>
      <c r="W60" s="1022"/>
      <c r="X60" s="1022"/>
      <c r="Y60" s="1022"/>
      <c r="Z60" s="1022"/>
      <c r="AA60" s="1022"/>
      <c r="AB60" s="1022"/>
      <c r="AC60" s="1022"/>
      <c r="AD60" s="1022"/>
      <c r="AE60" s="1031"/>
      <c r="AF60" s="1032"/>
      <c r="AG60" s="1033"/>
      <c r="AH60" s="1033"/>
      <c r="AI60" s="1033"/>
      <c r="AJ60" s="1034"/>
      <c r="AK60" s="1021"/>
      <c r="AL60" s="1022"/>
      <c r="AM60" s="1022"/>
      <c r="AN60" s="1022"/>
      <c r="AO60" s="1022"/>
      <c r="AP60" s="1022"/>
      <c r="AQ60" s="1022"/>
      <c r="AR60" s="1022"/>
      <c r="AS60" s="1022"/>
      <c r="AT60" s="1022"/>
      <c r="AU60" s="1022"/>
      <c r="AV60" s="1022"/>
      <c r="AW60" s="1022"/>
      <c r="AX60" s="1022"/>
      <c r="AY60" s="1022"/>
      <c r="AZ60" s="1023"/>
      <c r="BA60" s="1023"/>
      <c r="BB60" s="1023"/>
      <c r="BC60" s="1023"/>
      <c r="BD60" s="1023"/>
      <c r="BE60" s="972"/>
      <c r="BF60" s="972"/>
      <c r="BG60" s="972"/>
      <c r="BH60" s="972"/>
      <c r="BI60" s="973"/>
      <c r="BJ60" s="232"/>
      <c r="BK60" s="232"/>
      <c r="BL60" s="232"/>
      <c r="BM60" s="232"/>
      <c r="BN60" s="232"/>
      <c r="BO60" s="241"/>
      <c r="BP60" s="241"/>
      <c r="BQ60" s="238">
        <v>54</v>
      </c>
      <c r="BR60" s="239"/>
      <c r="BS60" s="989"/>
      <c r="BT60" s="990"/>
      <c r="BU60" s="990"/>
      <c r="BV60" s="990"/>
      <c r="BW60" s="990"/>
      <c r="BX60" s="990"/>
      <c r="BY60" s="990"/>
      <c r="BZ60" s="990"/>
      <c r="CA60" s="990"/>
      <c r="CB60" s="990"/>
      <c r="CC60" s="990"/>
      <c r="CD60" s="990"/>
      <c r="CE60" s="990"/>
      <c r="CF60" s="990"/>
      <c r="CG60" s="1011"/>
      <c r="CH60" s="986"/>
      <c r="CI60" s="987"/>
      <c r="CJ60" s="987"/>
      <c r="CK60" s="987"/>
      <c r="CL60" s="988"/>
      <c r="CM60" s="986"/>
      <c r="CN60" s="987"/>
      <c r="CO60" s="987"/>
      <c r="CP60" s="987"/>
      <c r="CQ60" s="988"/>
      <c r="CR60" s="986"/>
      <c r="CS60" s="987"/>
      <c r="CT60" s="987"/>
      <c r="CU60" s="987"/>
      <c r="CV60" s="988"/>
      <c r="CW60" s="986"/>
      <c r="CX60" s="987"/>
      <c r="CY60" s="987"/>
      <c r="CZ60" s="987"/>
      <c r="DA60" s="988"/>
      <c r="DB60" s="986"/>
      <c r="DC60" s="987"/>
      <c r="DD60" s="987"/>
      <c r="DE60" s="987"/>
      <c r="DF60" s="988"/>
      <c r="DG60" s="986"/>
      <c r="DH60" s="987"/>
      <c r="DI60" s="987"/>
      <c r="DJ60" s="987"/>
      <c r="DK60" s="988"/>
      <c r="DL60" s="986"/>
      <c r="DM60" s="987"/>
      <c r="DN60" s="987"/>
      <c r="DO60" s="987"/>
      <c r="DP60" s="988"/>
      <c r="DQ60" s="986"/>
      <c r="DR60" s="987"/>
      <c r="DS60" s="987"/>
      <c r="DT60" s="987"/>
      <c r="DU60" s="988"/>
      <c r="DV60" s="989"/>
      <c r="DW60" s="990"/>
      <c r="DX60" s="990"/>
      <c r="DY60" s="990"/>
      <c r="DZ60" s="991"/>
      <c r="EA60" s="230"/>
    </row>
    <row r="61" spans="1:131" ht="26.25" customHeight="1" thickBot="1" x14ac:dyDescent="0.2">
      <c r="A61" s="238">
        <v>34</v>
      </c>
      <c r="B61" s="1027"/>
      <c r="C61" s="1028"/>
      <c r="D61" s="1028"/>
      <c r="E61" s="1028"/>
      <c r="F61" s="1028"/>
      <c r="G61" s="1028"/>
      <c r="H61" s="1028"/>
      <c r="I61" s="1028"/>
      <c r="J61" s="1028"/>
      <c r="K61" s="1028"/>
      <c r="L61" s="1028"/>
      <c r="M61" s="1028"/>
      <c r="N61" s="1028"/>
      <c r="O61" s="1028"/>
      <c r="P61" s="1029"/>
      <c r="Q61" s="1030"/>
      <c r="R61" s="1022"/>
      <c r="S61" s="1022"/>
      <c r="T61" s="1022"/>
      <c r="U61" s="1022"/>
      <c r="V61" s="1022"/>
      <c r="W61" s="1022"/>
      <c r="X61" s="1022"/>
      <c r="Y61" s="1022"/>
      <c r="Z61" s="1022"/>
      <c r="AA61" s="1022"/>
      <c r="AB61" s="1022"/>
      <c r="AC61" s="1022"/>
      <c r="AD61" s="1022"/>
      <c r="AE61" s="1031"/>
      <c r="AF61" s="1032"/>
      <c r="AG61" s="1033"/>
      <c r="AH61" s="1033"/>
      <c r="AI61" s="1033"/>
      <c r="AJ61" s="1034"/>
      <c r="AK61" s="1021"/>
      <c r="AL61" s="1022"/>
      <c r="AM61" s="1022"/>
      <c r="AN61" s="1022"/>
      <c r="AO61" s="1022"/>
      <c r="AP61" s="1022"/>
      <c r="AQ61" s="1022"/>
      <c r="AR61" s="1022"/>
      <c r="AS61" s="1022"/>
      <c r="AT61" s="1022"/>
      <c r="AU61" s="1022"/>
      <c r="AV61" s="1022"/>
      <c r="AW61" s="1022"/>
      <c r="AX61" s="1022"/>
      <c r="AY61" s="1022"/>
      <c r="AZ61" s="1023"/>
      <c r="BA61" s="1023"/>
      <c r="BB61" s="1023"/>
      <c r="BC61" s="1023"/>
      <c r="BD61" s="1023"/>
      <c r="BE61" s="972"/>
      <c r="BF61" s="972"/>
      <c r="BG61" s="972"/>
      <c r="BH61" s="972"/>
      <c r="BI61" s="973"/>
      <c r="BJ61" s="232"/>
      <c r="BK61" s="232"/>
      <c r="BL61" s="232"/>
      <c r="BM61" s="232"/>
      <c r="BN61" s="232"/>
      <c r="BO61" s="241"/>
      <c r="BP61" s="241"/>
      <c r="BQ61" s="238">
        <v>55</v>
      </c>
      <c r="BR61" s="239"/>
      <c r="BS61" s="989"/>
      <c r="BT61" s="990"/>
      <c r="BU61" s="990"/>
      <c r="BV61" s="990"/>
      <c r="BW61" s="990"/>
      <c r="BX61" s="990"/>
      <c r="BY61" s="990"/>
      <c r="BZ61" s="990"/>
      <c r="CA61" s="990"/>
      <c r="CB61" s="990"/>
      <c r="CC61" s="990"/>
      <c r="CD61" s="990"/>
      <c r="CE61" s="990"/>
      <c r="CF61" s="990"/>
      <c r="CG61" s="1011"/>
      <c r="CH61" s="986"/>
      <c r="CI61" s="987"/>
      <c r="CJ61" s="987"/>
      <c r="CK61" s="987"/>
      <c r="CL61" s="988"/>
      <c r="CM61" s="986"/>
      <c r="CN61" s="987"/>
      <c r="CO61" s="987"/>
      <c r="CP61" s="987"/>
      <c r="CQ61" s="988"/>
      <c r="CR61" s="986"/>
      <c r="CS61" s="987"/>
      <c r="CT61" s="987"/>
      <c r="CU61" s="987"/>
      <c r="CV61" s="988"/>
      <c r="CW61" s="986"/>
      <c r="CX61" s="987"/>
      <c r="CY61" s="987"/>
      <c r="CZ61" s="987"/>
      <c r="DA61" s="988"/>
      <c r="DB61" s="986"/>
      <c r="DC61" s="987"/>
      <c r="DD61" s="987"/>
      <c r="DE61" s="987"/>
      <c r="DF61" s="988"/>
      <c r="DG61" s="986"/>
      <c r="DH61" s="987"/>
      <c r="DI61" s="987"/>
      <c r="DJ61" s="987"/>
      <c r="DK61" s="988"/>
      <c r="DL61" s="986"/>
      <c r="DM61" s="987"/>
      <c r="DN61" s="987"/>
      <c r="DO61" s="987"/>
      <c r="DP61" s="988"/>
      <c r="DQ61" s="986"/>
      <c r="DR61" s="987"/>
      <c r="DS61" s="987"/>
      <c r="DT61" s="987"/>
      <c r="DU61" s="988"/>
      <c r="DV61" s="989"/>
      <c r="DW61" s="990"/>
      <c r="DX61" s="990"/>
      <c r="DY61" s="990"/>
      <c r="DZ61" s="991"/>
      <c r="EA61" s="230"/>
    </row>
    <row r="62" spans="1:131" ht="26.25" customHeight="1" x14ac:dyDescent="0.15">
      <c r="A62" s="238">
        <v>35</v>
      </c>
      <c r="B62" s="1027"/>
      <c r="C62" s="1028"/>
      <c r="D62" s="1028"/>
      <c r="E62" s="1028"/>
      <c r="F62" s="1028"/>
      <c r="G62" s="1028"/>
      <c r="H62" s="1028"/>
      <c r="I62" s="1028"/>
      <c r="J62" s="1028"/>
      <c r="K62" s="1028"/>
      <c r="L62" s="1028"/>
      <c r="M62" s="1028"/>
      <c r="N62" s="1028"/>
      <c r="O62" s="1028"/>
      <c r="P62" s="1029"/>
      <c r="Q62" s="1030"/>
      <c r="R62" s="1022"/>
      <c r="S62" s="1022"/>
      <c r="T62" s="1022"/>
      <c r="U62" s="1022"/>
      <c r="V62" s="1022"/>
      <c r="W62" s="1022"/>
      <c r="X62" s="1022"/>
      <c r="Y62" s="1022"/>
      <c r="Z62" s="1022"/>
      <c r="AA62" s="1022"/>
      <c r="AB62" s="1022"/>
      <c r="AC62" s="1022"/>
      <c r="AD62" s="1022"/>
      <c r="AE62" s="1031"/>
      <c r="AF62" s="1032"/>
      <c r="AG62" s="1033"/>
      <c r="AH62" s="1033"/>
      <c r="AI62" s="1033"/>
      <c r="AJ62" s="1034"/>
      <c r="AK62" s="1021"/>
      <c r="AL62" s="1022"/>
      <c r="AM62" s="1022"/>
      <c r="AN62" s="1022"/>
      <c r="AO62" s="1022"/>
      <c r="AP62" s="1022"/>
      <c r="AQ62" s="1022"/>
      <c r="AR62" s="1022"/>
      <c r="AS62" s="1022"/>
      <c r="AT62" s="1022"/>
      <c r="AU62" s="1022"/>
      <c r="AV62" s="1022"/>
      <c r="AW62" s="1022"/>
      <c r="AX62" s="1022"/>
      <c r="AY62" s="1022"/>
      <c r="AZ62" s="1023"/>
      <c r="BA62" s="1023"/>
      <c r="BB62" s="1023"/>
      <c r="BC62" s="1023"/>
      <c r="BD62" s="1023"/>
      <c r="BE62" s="972"/>
      <c r="BF62" s="972"/>
      <c r="BG62" s="972"/>
      <c r="BH62" s="972"/>
      <c r="BI62" s="973"/>
      <c r="BJ62" s="1024" t="s">
        <v>419</v>
      </c>
      <c r="BK62" s="1025"/>
      <c r="BL62" s="1025"/>
      <c r="BM62" s="1025"/>
      <c r="BN62" s="1026"/>
      <c r="BO62" s="241"/>
      <c r="BP62" s="241"/>
      <c r="BQ62" s="238">
        <v>56</v>
      </c>
      <c r="BR62" s="239"/>
      <c r="BS62" s="989"/>
      <c r="BT62" s="990"/>
      <c r="BU62" s="990"/>
      <c r="BV62" s="990"/>
      <c r="BW62" s="990"/>
      <c r="BX62" s="990"/>
      <c r="BY62" s="990"/>
      <c r="BZ62" s="990"/>
      <c r="CA62" s="990"/>
      <c r="CB62" s="990"/>
      <c r="CC62" s="990"/>
      <c r="CD62" s="990"/>
      <c r="CE62" s="990"/>
      <c r="CF62" s="990"/>
      <c r="CG62" s="1011"/>
      <c r="CH62" s="986"/>
      <c r="CI62" s="987"/>
      <c r="CJ62" s="987"/>
      <c r="CK62" s="987"/>
      <c r="CL62" s="988"/>
      <c r="CM62" s="986"/>
      <c r="CN62" s="987"/>
      <c r="CO62" s="987"/>
      <c r="CP62" s="987"/>
      <c r="CQ62" s="988"/>
      <c r="CR62" s="986"/>
      <c r="CS62" s="987"/>
      <c r="CT62" s="987"/>
      <c r="CU62" s="987"/>
      <c r="CV62" s="988"/>
      <c r="CW62" s="986"/>
      <c r="CX62" s="987"/>
      <c r="CY62" s="987"/>
      <c r="CZ62" s="987"/>
      <c r="DA62" s="988"/>
      <c r="DB62" s="986"/>
      <c r="DC62" s="987"/>
      <c r="DD62" s="987"/>
      <c r="DE62" s="987"/>
      <c r="DF62" s="988"/>
      <c r="DG62" s="986"/>
      <c r="DH62" s="987"/>
      <c r="DI62" s="987"/>
      <c r="DJ62" s="987"/>
      <c r="DK62" s="988"/>
      <c r="DL62" s="986"/>
      <c r="DM62" s="987"/>
      <c r="DN62" s="987"/>
      <c r="DO62" s="987"/>
      <c r="DP62" s="988"/>
      <c r="DQ62" s="986"/>
      <c r="DR62" s="987"/>
      <c r="DS62" s="987"/>
      <c r="DT62" s="987"/>
      <c r="DU62" s="988"/>
      <c r="DV62" s="989"/>
      <c r="DW62" s="990"/>
      <c r="DX62" s="990"/>
      <c r="DY62" s="990"/>
      <c r="DZ62" s="991"/>
      <c r="EA62" s="230"/>
    </row>
    <row r="63" spans="1:131" ht="26.25" customHeight="1" thickBot="1" x14ac:dyDescent="0.2">
      <c r="A63" s="240" t="s">
        <v>399</v>
      </c>
      <c r="B63" s="937" t="s">
        <v>420</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17"/>
      <c r="AF63" s="1018">
        <v>1413</v>
      </c>
      <c r="AG63" s="959"/>
      <c r="AH63" s="959"/>
      <c r="AI63" s="959"/>
      <c r="AJ63" s="1019"/>
      <c r="AK63" s="1020"/>
      <c r="AL63" s="963"/>
      <c r="AM63" s="963"/>
      <c r="AN63" s="963"/>
      <c r="AO63" s="963"/>
      <c r="AP63" s="959">
        <v>11877</v>
      </c>
      <c r="AQ63" s="959"/>
      <c r="AR63" s="959"/>
      <c r="AS63" s="959"/>
      <c r="AT63" s="959"/>
      <c r="AU63" s="959">
        <v>4688</v>
      </c>
      <c r="AV63" s="959"/>
      <c r="AW63" s="959"/>
      <c r="AX63" s="959"/>
      <c r="AY63" s="959"/>
      <c r="AZ63" s="1014"/>
      <c r="BA63" s="1014"/>
      <c r="BB63" s="1014"/>
      <c r="BC63" s="1014"/>
      <c r="BD63" s="1014"/>
      <c r="BE63" s="960"/>
      <c r="BF63" s="960"/>
      <c r="BG63" s="960"/>
      <c r="BH63" s="960"/>
      <c r="BI63" s="961"/>
      <c r="BJ63" s="1015" t="s">
        <v>421</v>
      </c>
      <c r="BK63" s="953"/>
      <c r="BL63" s="953"/>
      <c r="BM63" s="953"/>
      <c r="BN63" s="1016"/>
      <c r="BO63" s="241"/>
      <c r="BP63" s="241"/>
      <c r="BQ63" s="238">
        <v>57</v>
      </c>
      <c r="BR63" s="239"/>
      <c r="BS63" s="989"/>
      <c r="BT63" s="990"/>
      <c r="BU63" s="990"/>
      <c r="BV63" s="990"/>
      <c r="BW63" s="990"/>
      <c r="BX63" s="990"/>
      <c r="BY63" s="990"/>
      <c r="BZ63" s="990"/>
      <c r="CA63" s="990"/>
      <c r="CB63" s="990"/>
      <c r="CC63" s="990"/>
      <c r="CD63" s="990"/>
      <c r="CE63" s="990"/>
      <c r="CF63" s="990"/>
      <c r="CG63" s="1011"/>
      <c r="CH63" s="986"/>
      <c r="CI63" s="987"/>
      <c r="CJ63" s="987"/>
      <c r="CK63" s="987"/>
      <c r="CL63" s="988"/>
      <c r="CM63" s="986"/>
      <c r="CN63" s="987"/>
      <c r="CO63" s="987"/>
      <c r="CP63" s="987"/>
      <c r="CQ63" s="988"/>
      <c r="CR63" s="986"/>
      <c r="CS63" s="987"/>
      <c r="CT63" s="987"/>
      <c r="CU63" s="987"/>
      <c r="CV63" s="988"/>
      <c r="CW63" s="986"/>
      <c r="CX63" s="987"/>
      <c r="CY63" s="987"/>
      <c r="CZ63" s="987"/>
      <c r="DA63" s="988"/>
      <c r="DB63" s="986"/>
      <c r="DC63" s="987"/>
      <c r="DD63" s="987"/>
      <c r="DE63" s="987"/>
      <c r="DF63" s="988"/>
      <c r="DG63" s="986"/>
      <c r="DH63" s="987"/>
      <c r="DI63" s="987"/>
      <c r="DJ63" s="987"/>
      <c r="DK63" s="988"/>
      <c r="DL63" s="986"/>
      <c r="DM63" s="987"/>
      <c r="DN63" s="987"/>
      <c r="DO63" s="987"/>
      <c r="DP63" s="988"/>
      <c r="DQ63" s="986"/>
      <c r="DR63" s="987"/>
      <c r="DS63" s="987"/>
      <c r="DT63" s="987"/>
      <c r="DU63" s="988"/>
      <c r="DV63" s="989"/>
      <c r="DW63" s="990"/>
      <c r="DX63" s="990"/>
      <c r="DY63" s="990"/>
      <c r="DZ63" s="991"/>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989"/>
      <c r="BT64" s="990"/>
      <c r="BU64" s="990"/>
      <c r="BV64" s="990"/>
      <c r="BW64" s="990"/>
      <c r="BX64" s="990"/>
      <c r="BY64" s="990"/>
      <c r="BZ64" s="990"/>
      <c r="CA64" s="990"/>
      <c r="CB64" s="990"/>
      <c r="CC64" s="990"/>
      <c r="CD64" s="990"/>
      <c r="CE64" s="990"/>
      <c r="CF64" s="990"/>
      <c r="CG64" s="1011"/>
      <c r="CH64" s="986"/>
      <c r="CI64" s="987"/>
      <c r="CJ64" s="987"/>
      <c r="CK64" s="987"/>
      <c r="CL64" s="988"/>
      <c r="CM64" s="986"/>
      <c r="CN64" s="987"/>
      <c r="CO64" s="987"/>
      <c r="CP64" s="987"/>
      <c r="CQ64" s="988"/>
      <c r="CR64" s="986"/>
      <c r="CS64" s="987"/>
      <c r="CT64" s="987"/>
      <c r="CU64" s="987"/>
      <c r="CV64" s="988"/>
      <c r="CW64" s="986"/>
      <c r="CX64" s="987"/>
      <c r="CY64" s="987"/>
      <c r="CZ64" s="987"/>
      <c r="DA64" s="988"/>
      <c r="DB64" s="986"/>
      <c r="DC64" s="987"/>
      <c r="DD64" s="987"/>
      <c r="DE64" s="987"/>
      <c r="DF64" s="988"/>
      <c r="DG64" s="986"/>
      <c r="DH64" s="987"/>
      <c r="DI64" s="987"/>
      <c r="DJ64" s="987"/>
      <c r="DK64" s="988"/>
      <c r="DL64" s="986"/>
      <c r="DM64" s="987"/>
      <c r="DN64" s="987"/>
      <c r="DO64" s="987"/>
      <c r="DP64" s="988"/>
      <c r="DQ64" s="986"/>
      <c r="DR64" s="987"/>
      <c r="DS64" s="987"/>
      <c r="DT64" s="987"/>
      <c r="DU64" s="988"/>
      <c r="DV64" s="989"/>
      <c r="DW64" s="990"/>
      <c r="DX64" s="990"/>
      <c r="DY64" s="990"/>
      <c r="DZ64" s="991"/>
      <c r="EA64" s="230"/>
    </row>
    <row r="65" spans="1:131" ht="26.25" customHeight="1" thickBot="1" x14ac:dyDescent="0.2">
      <c r="A65" s="232" t="s">
        <v>422</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989"/>
      <c r="BT65" s="990"/>
      <c r="BU65" s="990"/>
      <c r="BV65" s="990"/>
      <c r="BW65" s="990"/>
      <c r="BX65" s="990"/>
      <c r="BY65" s="990"/>
      <c r="BZ65" s="990"/>
      <c r="CA65" s="990"/>
      <c r="CB65" s="990"/>
      <c r="CC65" s="990"/>
      <c r="CD65" s="990"/>
      <c r="CE65" s="990"/>
      <c r="CF65" s="990"/>
      <c r="CG65" s="1011"/>
      <c r="CH65" s="986"/>
      <c r="CI65" s="987"/>
      <c r="CJ65" s="987"/>
      <c r="CK65" s="987"/>
      <c r="CL65" s="988"/>
      <c r="CM65" s="986"/>
      <c r="CN65" s="987"/>
      <c r="CO65" s="987"/>
      <c r="CP65" s="987"/>
      <c r="CQ65" s="988"/>
      <c r="CR65" s="986"/>
      <c r="CS65" s="987"/>
      <c r="CT65" s="987"/>
      <c r="CU65" s="987"/>
      <c r="CV65" s="988"/>
      <c r="CW65" s="986"/>
      <c r="CX65" s="987"/>
      <c r="CY65" s="987"/>
      <c r="CZ65" s="987"/>
      <c r="DA65" s="988"/>
      <c r="DB65" s="986"/>
      <c r="DC65" s="987"/>
      <c r="DD65" s="987"/>
      <c r="DE65" s="987"/>
      <c r="DF65" s="988"/>
      <c r="DG65" s="986"/>
      <c r="DH65" s="987"/>
      <c r="DI65" s="987"/>
      <c r="DJ65" s="987"/>
      <c r="DK65" s="988"/>
      <c r="DL65" s="986"/>
      <c r="DM65" s="987"/>
      <c r="DN65" s="987"/>
      <c r="DO65" s="987"/>
      <c r="DP65" s="988"/>
      <c r="DQ65" s="986"/>
      <c r="DR65" s="987"/>
      <c r="DS65" s="987"/>
      <c r="DT65" s="987"/>
      <c r="DU65" s="988"/>
      <c r="DV65" s="989"/>
      <c r="DW65" s="990"/>
      <c r="DX65" s="990"/>
      <c r="DY65" s="990"/>
      <c r="DZ65" s="991"/>
      <c r="EA65" s="230"/>
    </row>
    <row r="66" spans="1:131" ht="26.25" customHeight="1" x14ac:dyDescent="0.15">
      <c r="A66" s="992" t="s">
        <v>423</v>
      </c>
      <c r="B66" s="993"/>
      <c r="C66" s="993"/>
      <c r="D66" s="993"/>
      <c r="E66" s="993"/>
      <c r="F66" s="993"/>
      <c r="G66" s="993"/>
      <c r="H66" s="993"/>
      <c r="I66" s="993"/>
      <c r="J66" s="993"/>
      <c r="K66" s="993"/>
      <c r="L66" s="993"/>
      <c r="M66" s="993"/>
      <c r="N66" s="993"/>
      <c r="O66" s="993"/>
      <c r="P66" s="994"/>
      <c r="Q66" s="998" t="s">
        <v>424</v>
      </c>
      <c r="R66" s="999"/>
      <c r="S66" s="999"/>
      <c r="T66" s="999"/>
      <c r="U66" s="1000"/>
      <c r="V66" s="998" t="s">
        <v>405</v>
      </c>
      <c r="W66" s="999"/>
      <c r="X66" s="999"/>
      <c r="Y66" s="999"/>
      <c r="Z66" s="1000"/>
      <c r="AA66" s="998" t="s">
        <v>425</v>
      </c>
      <c r="AB66" s="999"/>
      <c r="AC66" s="999"/>
      <c r="AD66" s="999"/>
      <c r="AE66" s="1000"/>
      <c r="AF66" s="1004" t="s">
        <v>426</v>
      </c>
      <c r="AG66" s="1005"/>
      <c r="AH66" s="1005"/>
      <c r="AI66" s="1005"/>
      <c r="AJ66" s="1006"/>
      <c r="AK66" s="998" t="s">
        <v>427</v>
      </c>
      <c r="AL66" s="993"/>
      <c r="AM66" s="993"/>
      <c r="AN66" s="993"/>
      <c r="AO66" s="994"/>
      <c r="AP66" s="998" t="s">
        <v>409</v>
      </c>
      <c r="AQ66" s="999"/>
      <c r="AR66" s="999"/>
      <c r="AS66" s="999"/>
      <c r="AT66" s="1000"/>
      <c r="AU66" s="998" t="s">
        <v>428</v>
      </c>
      <c r="AV66" s="999"/>
      <c r="AW66" s="999"/>
      <c r="AX66" s="999"/>
      <c r="AY66" s="1000"/>
      <c r="AZ66" s="998" t="s">
        <v>387</v>
      </c>
      <c r="BA66" s="999"/>
      <c r="BB66" s="999"/>
      <c r="BC66" s="999"/>
      <c r="BD66" s="1012"/>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
      <c r="A67" s="995"/>
      <c r="B67" s="996"/>
      <c r="C67" s="996"/>
      <c r="D67" s="996"/>
      <c r="E67" s="996"/>
      <c r="F67" s="996"/>
      <c r="G67" s="996"/>
      <c r="H67" s="996"/>
      <c r="I67" s="996"/>
      <c r="J67" s="996"/>
      <c r="K67" s="996"/>
      <c r="L67" s="996"/>
      <c r="M67" s="996"/>
      <c r="N67" s="996"/>
      <c r="O67" s="996"/>
      <c r="P67" s="997"/>
      <c r="Q67" s="1001"/>
      <c r="R67" s="1002"/>
      <c r="S67" s="1002"/>
      <c r="T67" s="1002"/>
      <c r="U67" s="1003"/>
      <c r="V67" s="1001"/>
      <c r="W67" s="1002"/>
      <c r="X67" s="1002"/>
      <c r="Y67" s="1002"/>
      <c r="Z67" s="1003"/>
      <c r="AA67" s="1001"/>
      <c r="AB67" s="1002"/>
      <c r="AC67" s="1002"/>
      <c r="AD67" s="1002"/>
      <c r="AE67" s="1003"/>
      <c r="AF67" s="1007"/>
      <c r="AG67" s="1008"/>
      <c r="AH67" s="1008"/>
      <c r="AI67" s="1008"/>
      <c r="AJ67" s="1009"/>
      <c r="AK67" s="1010"/>
      <c r="AL67" s="996"/>
      <c r="AM67" s="996"/>
      <c r="AN67" s="996"/>
      <c r="AO67" s="997"/>
      <c r="AP67" s="1001"/>
      <c r="AQ67" s="1002"/>
      <c r="AR67" s="1002"/>
      <c r="AS67" s="1002"/>
      <c r="AT67" s="1003"/>
      <c r="AU67" s="1001"/>
      <c r="AV67" s="1002"/>
      <c r="AW67" s="1002"/>
      <c r="AX67" s="1002"/>
      <c r="AY67" s="1003"/>
      <c r="AZ67" s="1001"/>
      <c r="BA67" s="1002"/>
      <c r="BB67" s="1002"/>
      <c r="BC67" s="1002"/>
      <c r="BD67" s="1013"/>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15">
      <c r="A68" s="236">
        <v>1</v>
      </c>
      <c r="B68" s="1080" t="s">
        <v>594</v>
      </c>
      <c r="C68" s="1081"/>
      <c r="D68" s="1081"/>
      <c r="E68" s="1081"/>
      <c r="F68" s="1081"/>
      <c r="G68" s="1081"/>
      <c r="H68" s="1081"/>
      <c r="I68" s="1081"/>
      <c r="J68" s="1081"/>
      <c r="K68" s="1081"/>
      <c r="L68" s="1081"/>
      <c r="M68" s="1081"/>
      <c r="N68" s="1081"/>
      <c r="O68" s="1081"/>
      <c r="P68" s="1082"/>
      <c r="Q68" s="985">
        <v>12522</v>
      </c>
      <c r="R68" s="982"/>
      <c r="S68" s="982"/>
      <c r="T68" s="982"/>
      <c r="U68" s="982"/>
      <c r="V68" s="982">
        <v>10965</v>
      </c>
      <c r="W68" s="982"/>
      <c r="X68" s="982"/>
      <c r="Y68" s="982"/>
      <c r="Z68" s="982"/>
      <c r="AA68" s="982">
        <v>1557</v>
      </c>
      <c r="AB68" s="982"/>
      <c r="AC68" s="982"/>
      <c r="AD68" s="982"/>
      <c r="AE68" s="982"/>
      <c r="AF68" s="982">
        <v>8274</v>
      </c>
      <c r="AG68" s="982"/>
      <c r="AH68" s="982"/>
      <c r="AI68" s="982"/>
      <c r="AJ68" s="982"/>
      <c r="AK68" s="982">
        <v>1552</v>
      </c>
      <c r="AL68" s="982"/>
      <c r="AM68" s="982"/>
      <c r="AN68" s="982"/>
      <c r="AO68" s="982"/>
      <c r="AP68" s="982">
        <v>7772</v>
      </c>
      <c r="AQ68" s="982"/>
      <c r="AR68" s="982"/>
      <c r="AS68" s="982"/>
      <c r="AT68" s="982"/>
      <c r="AU68" s="982" t="s">
        <v>531</v>
      </c>
      <c r="AV68" s="982"/>
      <c r="AW68" s="982"/>
      <c r="AX68" s="982"/>
      <c r="AY68" s="982"/>
      <c r="AZ68" s="983" t="s">
        <v>624</v>
      </c>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15">
      <c r="A69" s="238">
        <v>2</v>
      </c>
      <c r="B69" s="974" t="s">
        <v>595</v>
      </c>
      <c r="C69" s="975"/>
      <c r="D69" s="975"/>
      <c r="E69" s="975"/>
      <c r="F69" s="975"/>
      <c r="G69" s="975"/>
      <c r="H69" s="975"/>
      <c r="I69" s="975"/>
      <c r="J69" s="975"/>
      <c r="K69" s="975"/>
      <c r="L69" s="975"/>
      <c r="M69" s="975"/>
      <c r="N69" s="975"/>
      <c r="O69" s="975"/>
      <c r="P69" s="976"/>
      <c r="Q69" s="977">
        <v>3230</v>
      </c>
      <c r="R69" s="971"/>
      <c r="S69" s="971"/>
      <c r="T69" s="971"/>
      <c r="U69" s="971"/>
      <c r="V69" s="971">
        <v>3168</v>
      </c>
      <c r="W69" s="971"/>
      <c r="X69" s="971"/>
      <c r="Y69" s="971"/>
      <c r="Z69" s="971"/>
      <c r="AA69" s="971">
        <v>62</v>
      </c>
      <c r="AB69" s="971"/>
      <c r="AC69" s="971"/>
      <c r="AD69" s="971"/>
      <c r="AE69" s="971"/>
      <c r="AF69" s="971">
        <v>62</v>
      </c>
      <c r="AG69" s="971"/>
      <c r="AH69" s="971"/>
      <c r="AI69" s="971"/>
      <c r="AJ69" s="971"/>
      <c r="AK69" s="971">
        <v>98</v>
      </c>
      <c r="AL69" s="971"/>
      <c r="AM69" s="971"/>
      <c r="AN69" s="971"/>
      <c r="AO69" s="971"/>
      <c r="AP69" s="971">
        <v>621</v>
      </c>
      <c r="AQ69" s="971"/>
      <c r="AR69" s="971"/>
      <c r="AS69" s="971"/>
      <c r="AT69" s="971"/>
      <c r="AU69" s="971" t="s">
        <v>531</v>
      </c>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15">
      <c r="A70" s="238">
        <v>3</v>
      </c>
      <c r="B70" s="974" t="s">
        <v>596</v>
      </c>
      <c r="C70" s="975"/>
      <c r="D70" s="975"/>
      <c r="E70" s="975"/>
      <c r="F70" s="975"/>
      <c r="G70" s="975"/>
      <c r="H70" s="975"/>
      <c r="I70" s="975"/>
      <c r="J70" s="975"/>
      <c r="K70" s="975"/>
      <c r="L70" s="975"/>
      <c r="M70" s="975"/>
      <c r="N70" s="975"/>
      <c r="O70" s="975"/>
      <c r="P70" s="976"/>
      <c r="Q70" s="977">
        <v>596</v>
      </c>
      <c r="R70" s="971"/>
      <c r="S70" s="971"/>
      <c r="T70" s="971"/>
      <c r="U70" s="971"/>
      <c r="V70" s="971">
        <v>587</v>
      </c>
      <c r="W70" s="971"/>
      <c r="X70" s="971"/>
      <c r="Y70" s="971"/>
      <c r="Z70" s="971"/>
      <c r="AA70" s="971">
        <v>9</v>
      </c>
      <c r="AB70" s="971"/>
      <c r="AC70" s="971"/>
      <c r="AD70" s="971"/>
      <c r="AE70" s="971"/>
      <c r="AF70" s="971">
        <v>9</v>
      </c>
      <c r="AG70" s="971"/>
      <c r="AH70" s="971"/>
      <c r="AI70" s="971"/>
      <c r="AJ70" s="971"/>
      <c r="AK70" s="971">
        <v>11</v>
      </c>
      <c r="AL70" s="971"/>
      <c r="AM70" s="971"/>
      <c r="AN70" s="971"/>
      <c r="AO70" s="971"/>
      <c r="AP70" s="971">
        <v>349</v>
      </c>
      <c r="AQ70" s="971"/>
      <c r="AR70" s="971"/>
      <c r="AS70" s="971"/>
      <c r="AT70" s="971"/>
      <c r="AU70" s="971">
        <v>181</v>
      </c>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15">
      <c r="A71" s="238">
        <v>4</v>
      </c>
      <c r="B71" s="974" t="s">
        <v>597</v>
      </c>
      <c r="C71" s="975"/>
      <c r="D71" s="975"/>
      <c r="E71" s="975"/>
      <c r="F71" s="975"/>
      <c r="G71" s="975"/>
      <c r="H71" s="975"/>
      <c r="I71" s="975"/>
      <c r="J71" s="975"/>
      <c r="K71" s="975"/>
      <c r="L71" s="975"/>
      <c r="M71" s="975"/>
      <c r="N71" s="975"/>
      <c r="O71" s="975"/>
      <c r="P71" s="976"/>
      <c r="Q71" s="977">
        <v>401</v>
      </c>
      <c r="R71" s="971"/>
      <c r="S71" s="971"/>
      <c r="T71" s="971"/>
      <c r="U71" s="971"/>
      <c r="V71" s="971">
        <v>337</v>
      </c>
      <c r="W71" s="971"/>
      <c r="X71" s="971"/>
      <c r="Y71" s="971"/>
      <c r="Z71" s="971"/>
      <c r="AA71" s="971">
        <v>64</v>
      </c>
      <c r="AB71" s="971"/>
      <c r="AC71" s="971"/>
      <c r="AD71" s="971"/>
      <c r="AE71" s="971"/>
      <c r="AF71" s="971">
        <v>64</v>
      </c>
      <c r="AG71" s="971"/>
      <c r="AH71" s="971"/>
      <c r="AI71" s="971"/>
      <c r="AJ71" s="971"/>
      <c r="AK71" s="971" t="s">
        <v>618</v>
      </c>
      <c r="AL71" s="971"/>
      <c r="AM71" s="971"/>
      <c r="AN71" s="971"/>
      <c r="AO71" s="971"/>
      <c r="AP71" s="971" t="s">
        <v>618</v>
      </c>
      <c r="AQ71" s="971"/>
      <c r="AR71" s="971"/>
      <c r="AS71" s="971"/>
      <c r="AT71" s="971"/>
      <c r="AU71" s="971" t="s">
        <v>531</v>
      </c>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15">
      <c r="A72" s="238">
        <v>5</v>
      </c>
      <c r="B72" s="974" t="s">
        <v>598</v>
      </c>
      <c r="C72" s="975"/>
      <c r="D72" s="975"/>
      <c r="E72" s="975"/>
      <c r="F72" s="975"/>
      <c r="G72" s="975"/>
      <c r="H72" s="975"/>
      <c r="I72" s="975"/>
      <c r="J72" s="975"/>
      <c r="K72" s="975"/>
      <c r="L72" s="975"/>
      <c r="M72" s="975"/>
      <c r="N72" s="975"/>
      <c r="O72" s="975"/>
      <c r="P72" s="976"/>
      <c r="Q72" s="977">
        <v>1219</v>
      </c>
      <c r="R72" s="971"/>
      <c r="S72" s="971"/>
      <c r="T72" s="971"/>
      <c r="U72" s="971"/>
      <c r="V72" s="971">
        <v>1200</v>
      </c>
      <c r="W72" s="971"/>
      <c r="X72" s="971"/>
      <c r="Y72" s="971"/>
      <c r="Z72" s="971"/>
      <c r="AA72" s="971">
        <v>19</v>
      </c>
      <c r="AB72" s="971"/>
      <c r="AC72" s="971"/>
      <c r="AD72" s="971"/>
      <c r="AE72" s="971"/>
      <c r="AF72" s="971">
        <v>19</v>
      </c>
      <c r="AG72" s="971"/>
      <c r="AH72" s="971"/>
      <c r="AI72" s="971"/>
      <c r="AJ72" s="971"/>
      <c r="AK72" s="971">
        <v>19</v>
      </c>
      <c r="AL72" s="971"/>
      <c r="AM72" s="971"/>
      <c r="AN72" s="971"/>
      <c r="AO72" s="971"/>
      <c r="AP72" s="971">
        <v>353</v>
      </c>
      <c r="AQ72" s="971"/>
      <c r="AR72" s="971"/>
      <c r="AS72" s="971"/>
      <c r="AT72" s="971"/>
      <c r="AU72" s="971">
        <v>214</v>
      </c>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15">
      <c r="A73" s="238">
        <v>6</v>
      </c>
      <c r="B73" s="974" t="s">
        <v>599</v>
      </c>
      <c r="C73" s="975"/>
      <c r="D73" s="975"/>
      <c r="E73" s="975"/>
      <c r="F73" s="975"/>
      <c r="G73" s="975"/>
      <c r="H73" s="975"/>
      <c r="I73" s="975"/>
      <c r="J73" s="975"/>
      <c r="K73" s="975"/>
      <c r="L73" s="975"/>
      <c r="M73" s="975"/>
      <c r="N73" s="975"/>
      <c r="O73" s="975"/>
      <c r="P73" s="976"/>
      <c r="Q73" s="977">
        <v>34</v>
      </c>
      <c r="R73" s="971"/>
      <c r="S73" s="971"/>
      <c r="T73" s="971"/>
      <c r="U73" s="971"/>
      <c r="V73" s="971">
        <v>26</v>
      </c>
      <c r="W73" s="971"/>
      <c r="X73" s="971"/>
      <c r="Y73" s="971"/>
      <c r="Z73" s="971"/>
      <c r="AA73" s="971">
        <v>8</v>
      </c>
      <c r="AB73" s="971"/>
      <c r="AC73" s="971"/>
      <c r="AD73" s="971"/>
      <c r="AE73" s="971"/>
      <c r="AF73" s="971">
        <v>8</v>
      </c>
      <c r="AG73" s="971"/>
      <c r="AH73" s="971"/>
      <c r="AI73" s="971"/>
      <c r="AJ73" s="971"/>
      <c r="AK73" s="971" t="s">
        <v>618</v>
      </c>
      <c r="AL73" s="971"/>
      <c r="AM73" s="971"/>
      <c r="AN73" s="971"/>
      <c r="AO73" s="971"/>
      <c r="AP73" s="971" t="s">
        <v>618</v>
      </c>
      <c r="AQ73" s="971"/>
      <c r="AR73" s="971"/>
      <c r="AS73" s="971"/>
      <c r="AT73" s="971"/>
      <c r="AU73" s="971" t="s">
        <v>531</v>
      </c>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15">
      <c r="A74" s="238">
        <v>7</v>
      </c>
      <c r="B74" s="974" t="s">
        <v>600</v>
      </c>
      <c r="C74" s="975"/>
      <c r="D74" s="975"/>
      <c r="E74" s="975"/>
      <c r="F74" s="975"/>
      <c r="G74" s="975"/>
      <c r="H74" s="975"/>
      <c r="I74" s="975"/>
      <c r="J74" s="975"/>
      <c r="K74" s="975"/>
      <c r="L74" s="975"/>
      <c r="M74" s="975"/>
      <c r="N74" s="975"/>
      <c r="O74" s="975"/>
      <c r="P74" s="976"/>
      <c r="Q74" s="977">
        <v>88</v>
      </c>
      <c r="R74" s="971"/>
      <c r="S74" s="971"/>
      <c r="T74" s="971"/>
      <c r="U74" s="971"/>
      <c r="V74" s="971">
        <v>86</v>
      </c>
      <c r="W74" s="971"/>
      <c r="X74" s="971"/>
      <c r="Y74" s="971"/>
      <c r="Z74" s="971"/>
      <c r="AA74" s="971">
        <v>3</v>
      </c>
      <c r="AB74" s="971"/>
      <c r="AC74" s="971"/>
      <c r="AD74" s="971"/>
      <c r="AE74" s="971"/>
      <c r="AF74" s="971">
        <v>3</v>
      </c>
      <c r="AG74" s="971"/>
      <c r="AH74" s="971"/>
      <c r="AI74" s="971"/>
      <c r="AJ74" s="971"/>
      <c r="AK74" s="971" t="s">
        <v>619</v>
      </c>
      <c r="AL74" s="971"/>
      <c r="AM74" s="971"/>
      <c r="AN74" s="971"/>
      <c r="AO74" s="971"/>
      <c r="AP74" s="971" t="s">
        <v>620</v>
      </c>
      <c r="AQ74" s="971"/>
      <c r="AR74" s="971"/>
      <c r="AS74" s="971"/>
      <c r="AT74" s="971"/>
      <c r="AU74" s="971" t="s">
        <v>531</v>
      </c>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15">
      <c r="A75" s="238">
        <v>8</v>
      </c>
      <c r="B75" s="974" t="s">
        <v>601</v>
      </c>
      <c r="C75" s="975"/>
      <c r="D75" s="975"/>
      <c r="E75" s="975"/>
      <c r="F75" s="975"/>
      <c r="G75" s="975"/>
      <c r="H75" s="975"/>
      <c r="I75" s="975"/>
      <c r="J75" s="975"/>
      <c r="K75" s="975"/>
      <c r="L75" s="975"/>
      <c r="M75" s="975"/>
      <c r="N75" s="975"/>
      <c r="O75" s="975"/>
      <c r="P75" s="976"/>
      <c r="Q75" s="981">
        <v>7567</v>
      </c>
      <c r="R75" s="979"/>
      <c r="S75" s="979"/>
      <c r="T75" s="979"/>
      <c r="U75" s="980"/>
      <c r="V75" s="978">
        <v>7557</v>
      </c>
      <c r="W75" s="979"/>
      <c r="X75" s="979"/>
      <c r="Y75" s="979"/>
      <c r="Z75" s="980"/>
      <c r="AA75" s="978">
        <v>10</v>
      </c>
      <c r="AB75" s="979"/>
      <c r="AC75" s="979"/>
      <c r="AD75" s="979"/>
      <c r="AE75" s="980"/>
      <c r="AF75" s="978">
        <v>10</v>
      </c>
      <c r="AG75" s="979"/>
      <c r="AH75" s="979"/>
      <c r="AI75" s="979"/>
      <c r="AJ75" s="980"/>
      <c r="AK75" s="978" t="s">
        <v>618</v>
      </c>
      <c r="AL75" s="979"/>
      <c r="AM75" s="979"/>
      <c r="AN75" s="979"/>
      <c r="AO75" s="980"/>
      <c r="AP75" s="978" t="s">
        <v>621</v>
      </c>
      <c r="AQ75" s="979"/>
      <c r="AR75" s="979"/>
      <c r="AS75" s="979"/>
      <c r="AT75" s="980"/>
      <c r="AU75" s="978" t="s">
        <v>531</v>
      </c>
      <c r="AV75" s="979"/>
      <c r="AW75" s="979"/>
      <c r="AX75" s="979"/>
      <c r="AY75" s="980"/>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15">
      <c r="A76" s="238">
        <v>9</v>
      </c>
      <c r="B76" s="974" t="s">
        <v>602</v>
      </c>
      <c r="C76" s="975"/>
      <c r="D76" s="975"/>
      <c r="E76" s="975"/>
      <c r="F76" s="975"/>
      <c r="G76" s="975"/>
      <c r="H76" s="975"/>
      <c r="I76" s="975"/>
      <c r="J76" s="975"/>
      <c r="K76" s="975"/>
      <c r="L76" s="975"/>
      <c r="M76" s="975"/>
      <c r="N76" s="975"/>
      <c r="O76" s="975"/>
      <c r="P76" s="976"/>
      <c r="Q76" s="981">
        <v>74</v>
      </c>
      <c r="R76" s="979"/>
      <c r="S76" s="979"/>
      <c r="T76" s="979"/>
      <c r="U76" s="980"/>
      <c r="V76" s="978">
        <v>74</v>
      </c>
      <c r="W76" s="979"/>
      <c r="X76" s="979"/>
      <c r="Y76" s="979"/>
      <c r="Z76" s="980"/>
      <c r="AA76" s="978">
        <v>0</v>
      </c>
      <c r="AB76" s="979"/>
      <c r="AC76" s="979"/>
      <c r="AD76" s="979"/>
      <c r="AE76" s="980"/>
      <c r="AF76" s="978">
        <v>0</v>
      </c>
      <c r="AG76" s="979"/>
      <c r="AH76" s="979"/>
      <c r="AI76" s="979"/>
      <c r="AJ76" s="980"/>
      <c r="AK76" s="978" t="s">
        <v>618</v>
      </c>
      <c r="AL76" s="979"/>
      <c r="AM76" s="979"/>
      <c r="AN76" s="979"/>
      <c r="AO76" s="980"/>
      <c r="AP76" s="978" t="s">
        <v>618</v>
      </c>
      <c r="AQ76" s="979"/>
      <c r="AR76" s="979"/>
      <c r="AS76" s="979"/>
      <c r="AT76" s="980"/>
      <c r="AU76" s="978" t="s">
        <v>531</v>
      </c>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15">
      <c r="A77" s="238">
        <v>10</v>
      </c>
      <c r="B77" s="974" t="s">
        <v>603</v>
      </c>
      <c r="C77" s="975"/>
      <c r="D77" s="975"/>
      <c r="E77" s="975"/>
      <c r="F77" s="975"/>
      <c r="G77" s="975"/>
      <c r="H77" s="975"/>
      <c r="I77" s="975"/>
      <c r="J77" s="975"/>
      <c r="K77" s="975"/>
      <c r="L77" s="975"/>
      <c r="M77" s="975"/>
      <c r="N77" s="975"/>
      <c r="O77" s="975"/>
      <c r="P77" s="976"/>
      <c r="Q77" s="981">
        <v>22</v>
      </c>
      <c r="R77" s="979"/>
      <c r="S77" s="979"/>
      <c r="T77" s="979"/>
      <c r="U77" s="980"/>
      <c r="V77" s="978">
        <v>21</v>
      </c>
      <c r="W77" s="979"/>
      <c r="X77" s="979"/>
      <c r="Y77" s="979"/>
      <c r="Z77" s="980"/>
      <c r="AA77" s="978">
        <v>1</v>
      </c>
      <c r="AB77" s="979"/>
      <c r="AC77" s="979"/>
      <c r="AD77" s="979"/>
      <c r="AE77" s="980"/>
      <c r="AF77" s="978">
        <v>1</v>
      </c>
      <c r="AG77" s="979"/>
      <c r="AH77" s="979"/>
      <c r="AI77" s="979"/>
      <c r="AJ77" s="980"/>
      <c r="AK77" s="978" t="s">
        <v>618</v>
      </c>
      <c r="AL77" s="979"/>
      <c r="AM77" s="979"/>
      <c r="AN77" s="979"/>
      <c r="AO77" s="980"/>
      <c r="AP77" s="978" t="s">
        <v>618</v>
      </c>
      <c r="AQ77" s="979"/>
      <c r="AR77" s="979"/>
      <c r="AS77" s="979"/>
      <c r="AT77" s="980"/>
      <c r="AU77" s="978" t="s">
        <v>531</v>
      </c>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15">
      <c r="A78" s="238">
        <v>11</v>
      </c>
      <c r="B78" s="974" t="s">
        <v>604</v>
      </c>
      <c r="C78" s="975"/>
      <c r="D78" s="975"/>
      <c r="E78" s="975"/>
      <c r="F78" s="975"/>
      <c r="G78" s="975"/>
      <c r="H78" s="975"/>
      <c r="I78" s="975"/>
      <c r="J78" s="975"/>
      <c r="K78" s="975"/>
      <c r="L78" s="975"/>
      <c r="M78" s="975"/>
      <c r="N78" s="975"/>
      <c r="O78" s="975"/>
      <c r="P78" s="976"/>
      <c r="Q78" s="977">
        <v>495</v>
      </c>
      <c r="R78" s="971"/>
      <c r="S78" s="971"/>
      <c r="T78" s="971"/>
      <c r="U78" s="971"/>
      <c r="V78" s="971">
        <v>493</v>
      </c>
      <c r="W78" s="971"/>
      <c r="X78" s="971"/>
      <c r="Y78" s="971"/>
      <c r="Z78" s="971"/>
      <c r="AA78" s="971">
        <v>1</v>
      </c>
      <c r="AB78" s="971"/>
      <c r="AC78" s="971"/>
      <c r="AD78" s="971"/>
      <c r="AE78" s="971"/>
      <c r="AF78" s="971">
        <v>1</v>
      </c>
      <c r="AG78" s="971"/>
      <c r="AH78" s="971"/>
      <c r="AI78" s="971"/>
      <c r="AJ78" s="971"/>
      <c r="AK78" s="971">
        <v>298</v>
      </c>
      <c r="AL78" s="971"/>
      <c r="AM78" s="971"/>
      <c r="AN78" s="971"/>
      <c r="AO78" s="971"/>
      <c r="AP78" s="971" t="s">
        <v>618</v>
      </c>
      <c r="AQ78" s="971"/>
      <c r="AR78" s="971"/>
      <c r="AS78" s="971"/>
      <c r="AT78" s="971"/>
      <c r="AU78" s="978" t="s">
        <v>531</v>
      </c>
      <c r="AV78" s="979"/>
      <c r="AW78" s="979"/>
      <c r="AX78" s="979"/>
      <c r="AY78" s="980"/>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15">
      <c r="A79" s="238">
        <v>12</v>
      </c>
      <c r="B79" s="974" t="s">
        <v>605</v>
      </c>
      <c r="C79" s="975"/>
      <c r="D79" s="975"/>
      <c r="E79" s="975"/>
      <c r="F79" s="975"/>
      <c r="G79" s="975"/>
      <c r="H79" s="975"/>
      <c r="I79" s="975"/>
      <c r="J79" s="975"/>
      <c r="K79" s="975"/>
      <c r="L79" s="975"/>
      <c r="M79" s="975"/>
      <c r="N79" s="975"/>
      <c r="O79" s="975"/>
      <c r="P79" s="976"/>
      <c r="Q79" s="977">
        <v>68</v>
      </c>
      <c r="R79" s="971"/>
      <c r="S79" s="971"/>
      <c r="T79" s="971"/>
      <c r="U79" s="971"/>
      <c r="V79" s="971">
        <v>68</v>
      </c>
      <c r="W79" s="971"/>
      <c r="X79" s="971"/>
      <c r="Y79" s="971"/>
      <c r="Z79" s="971"/>
      <c r="AA79" s="971">
        <v>0</v>
      </c>
      <c r="AB79" s="971"/>
      <c r="AC79" s="971"/>
      <c r="AD79" s="971"/>
      <c r="AE79" s="971"/>
      <c r="AF79" s="971">
        <v>0</v>
      </c>
      <c r="AG79" s="971"/>
      <c r="AH79" s="971"/>
      <c r="AI79" s="971"/>
      <c r="AJ79" s="971"/>
      <c r="AK79" s="971" t="s">
        <v>618</v>
      </c>
      <c r="AL79" s="971"/>
      <c r="AM79" s="971"/>
      <c r="AN79" s="971"/>
      <c r="AO79" s="971"/>
      <c r="AP79" s="971" t="s">
        <v>618</v>
      </c>
      <c r="AQ79" s="971"/>
      <c r="AR79" s="971"/>
      <c r="AS79" s="971"/>
      <c r="AT79" s="971"/>
      <c r="AU79" s="978" t="s">
        <v>531</v>
      </c>
      <c r="AV79" s="979"/>
      <c r="AW79" s="979"/>
      <c r="AX79" s="979"/>
      <c r="AY79" s="980"/>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15">
      <c r="A80" s="238">
        <v>13</v>
      </c>
      <c r="B80" s="974" t="s">
        <v>606</v>
      </c>
      <c r="C80" s="975"/>
      <c r="D80" s="975"/>
      <c r="E80" s="975"/>
      <c r="F80" s="975"/>
      <c r="G80" s="975"/>
      <c r="H80" s="975"/>
      <c r="I80" s="975"/>
      <c r="J80" s="975"/>
      <c r="K80" s="975"/>
      <c r="L80" s="975"/>
      <c r="M80" s="975"/>
      <c r="N80" s="975"/>
      <c r="O80" s="975"/>
      <c r="P80" s="976"/>
      <c r="Q80" s="977">
        <v>284</v>
      </c>
      <c r="R80" s="971"/>
      <c r="S80" s="971"/>
      <c r="T80" s="971"/>
      <c r="U80" s="971"/>
      <c r="V80" s="971">
        <v>202</v>
      </c>
      <c r="W80" s="971"/>
      <c r="X80" s="971"/>
      <c r="Y80" s="971"/>
      <c r="Z80" s="971"/>
      <c r="AA80" s="971">
        <v>82</v>
      </c>
      <c r="AB80" s="971"/>
      <c r="AC80" s="971"/>
      <c r="AD80" s="971"/>
      <c r="AE80" s="971"/>
      <c r="AF80" s="971">
        <v>82</v>
      </c>
      <c r="AG80" s="971"/>
      <c r="AH80" s="971"/>
      <c r="AI80" s="971"/>
      <c r="AJ80" s="971"/>
      <c r="AK80" s="971" t="s">
        <v>618</v>
      </c>
      <c r="AL80" s="971"/>
      <c r="AM80" s="971"/>
      <c r="AN80" s="971"/>
      <c r="AO80" s="971"/>
      <c r="AP80" s="971" t="s">
        <v>618</v>
      </c>
      <c r="AQ80" s="971"/>
      <c r="AR80" s="971"/>
      <c r="AS80" s="971"/>
      <c r="AT80" s="971"/>
      <c r="AU80" s="978" t="s">
        <v>531</v>
      </c>
      <c r="AV80" s="979"/>
      <c r="AW80" s="979"/>
      <c r="AX80" s="979"/>
      <c r="AY80" s="980"/>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15">
      <c r="A81" s="238">
        <v>14</v>
      </c>
      <c r="B81" s="974" t="s">
        <v>607</v>
      </c>
      <c r="C81" s="975"/>
      <c r="D81" s="975"/>
      <c r="E81" s="975"/>
      <c r="F81" s="975"/>
      <c r="G81" s="975"/>
      <c r="H81" s="975"/>
      <c r="I81" s="975"/>
      <c r="J81" s="975"/>
      <c r="K81" s="975"/>
      <c r="L81" s="975"/>
      <c r="M81" s="975"/>
      <c r="N81" s="975"/>
      <c r="O81" s="975"/>
      <c r="P81" s="976"/>
      <c r="Q81" s="977">
        <v>28</v>
      </c>
      <c r="R81" s="971"/>
      <c r="S81" s="971"/>
      <c r="T81" s="971"/>
      <c r="U81" s="971"/>
      <c r="V81" s="971">
        <v>28</v>
      </c>
      <c r="W81" s="971"/>
      <c r="X81" s="971"/>
      <c r="Y81" s="971"/>
      <c r="Z81" s="971"/>
      <c r="AA81" s="971">
        <v>0</v>
      </c>
      <c r="AB81" s="971"/>
      <c r="AC81" s="971"/>
      <c r="AD81" s="971"/>
      <c r="AE81" s="971"/>
      <c r="AF81" s="971">
        <v>0</v>
      </c>
      <c r="AG81" s="971"/>
      <c r="AH81" s="971"/>
      <c r="AI81" s="971"/>
      <c r="AJ81" s="971"/>
      <c r="AK81" s="971">
        <v>27</v>
      </c>
      <c r="AL81" s="971"/>
      <c r="AM81" s="971"/>
      <c r="AN81" s="971"/>
      <c r="AO81" s="971"/>
      <c r="AP81" s="971" t="s">
        <v>622</v>
      </c>
      <c r="AQ81" s="971"/>
      <c r="AR81" s="971"/>
      <c r="AS81" s="971"/>
      <c r="AT81" s="971"/>
      <c r="AU81" s="978" t="s">
        <v>531</v>
      </c>
      <c r="AV81" s="979"/>
      <c r="AW81" s="979"/>
      <c r="AX81" s="979"/>
      <c r="AY81" s="980"/>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15">
      <c r="A82" s="238">
        <v>15</v>
      </c>
      <c r="B82" s="974" t="s">
        <v>608</v>
      </c>
      <c r="C82" s="975"/>
      <c r="D82" s="975"/>
      <c r="E82" s="975"/>
      <c r="F82" s="975"/>
      <c r="G82" s="975"/>
      <c r="H82" s="975"/>
      <c r="I82" s="975"/>
      <c r="J82" s="975"/>
      <c r="K82" s="975"/>
      <c r="L82" s="975"/>
      <c r="M82" s="975"/>
      <c r="N82" s="975"/>
      <c r="O82" s="975"/>
      <c r="P82" s="976"/>
      <c r="Q82" s="977">
        <v>6200</v>
      </c>
      <c r="R82" s="971"/>
      <c r="S82" s="971"/>
      <c r="T82" s="971"/>
      <c r="U82" s="971"/>
      <c r="V82" s="971">
        <v>5968</v>
      </c>
      <c r="W82" s="971"/>
      <c r="X82" s="971"/>
      <c r="Y82" s="971"/>
      <c r="Z82" s="971"/>
      <c r="AA82" s="971">
        <v>232</v>
      </c>
      <c r="AB82" s="971"/>
      <c r="AC82" s="971"/>
      <c r="AD82" s="971"/>
      <c r="AE82" s="971"/>
      <c r="AF82" s="971">
        <v>232</v>
      </c>
      <c r="AG82" s="971"/>
      <c r="AH82" s="971"/>
      <c r="AI82" s="971"/>
      <c r="AJ82" s="971"/>
      <c r="AK82" s="971" t="s">
        <v>618</v>
      </c>
      <c r="AL82" s="971"/>
      <c r="AM82" s="971"/>
      <c r="AN82" s="971"/>
      <c r="AO82" s="971"/>
      <c r="AP82" s="971" t="s">
        <v>618</v>
      </c>
      <c r="AQ82" s="971"/>
      <c r="AR82" s="971"/>
      <c r="AS82" s="971"/>
      <c r="AT82" s="971"/>
      <c r="AU82" s="978" t="s">
        <v>531</v>
      </c>
      <c r="AV82" s="979"/>
      <c r="AW82" s="979"/>
      <c r="AX82" s="979"/>
      <c r="AY82" s="980"/>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15">
      <c r="A83" s="238">
        <v>16</v>
      </c>
      <c r="B83" s="974" t="s">
        <v>609</v>
      </c>
      <c r="C83" s="975"/>
      <c r="D83" s="975"/>
      <c r="E83" s="975"/>
      <c r="F83" s="975"/>
      <c r="G83" s="975"/>
      <c r="H83" s="975"/>
      <c r="I83" s="975"/>
      <c r="J83" s="975"/>
      <c r="K83" s="975"/>
      <c r="L83" s="975"/>
      <c r="M83" s="975"/>
      <c r="N83" s="975"/>
      <c r="O83" s="975"/>
      <c r="P83" s="976"/>
      <c r="Q83" s="977">
        <v>217</v>
      </c>
      <c r="R83" s="971"/>
      <c r="S83" s="971"/>
      <c r="T83" s="971"/>
      <c r="U83" s="971"/>
      <c r="V83" s="971">
        <v>191</v>
      </c>
      <c r="W83" s="971"/>
      <c r="X83" s="971"/>
      <c r="Y83" s="971"/>
      <c r="Z83" s="971"/>
      <c r="AA83" s="971">
        <v>25</v>
      </c>
      <c r="AB83" s="971"/>
      <c r="AC83" s="971"/>
      <c r="AD83" s="971"/>
      <c r="AE83" s="971"/>
      <c r="AF83" s="971">
        <v>25</v>
      </c>
      <c r="AG83" s="971"/>
      <c r="AH83" s="971"/>
      <c r="AI83" s="971"/>
      <c r="AJ83" s="971"/>
      <c r="AK83" s="971" t="s">
        <v>618</v>
      </c>
      <c r="AL83" s="971"/>
      <c r="AM83" s="971"/>
      <c r="AN83" s="971"/>
      <c r="AO83" s="971"/>
      <c r="AP83" s="971" t="s">
        <v>623</v>
      </c>
      <c r="AQ83" s="971"/>
      <c r="AR83" s="971"/>
      <c r="AS83" s="971"/>
      <c r="AT83" s="971"/>
      <c r="AU83" s="978" t="s">
        <v>531</v>
      </c>
      <c r="AV83" s="979"/>
      <c r="AW83" s="979"/>
      <c r="AX83" s="979"/>
      <c r="AY83" s="980"/>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15">
      <c r="A84" s="238">
        <v>17</v>
      </c>
      <c r="B84" s="974" t="s">
        <v>610</v>
      </c>
      <c r="C84" s="975"/>
      <c r="D84" s="975"/>
      <c r="E84" s="975"/>
      <c r="F84" s="975"/>
      <c r="G84" s="975"/>
      <c r="H84" s="975"/>
      <c r="I84" s="975"/>
      <c r="J84" s="975"/>
      <c r="K84" s="975"/>
      <c r="L84" s="975"/>
      <c r="M84" s="975"/>
      <c r="N84" s="975"/>
      <c r="O84" s="975"/>
      <c r="P84" s="976"/>
      <c r="Q84" s="977">
        <v>823874</v>
      </c>
      <c r="R84" s="971"/>
      <c r="S84" s="971"/>
      <c r="T84" s="971"/>
      <c r="U84" s="971"/>
      <c r="V84" s="971">
        <v>808406</v>
      </c>
      <c r="W84" s="971"/>
      <c r="X84" s="971"/>
      <c r="Y84" s="971"/>
      <c r="Z84" s="971"/>
      <c r="AA84" s="971">
        <v>15468</v>
      </c>
      <c r="AB84" s="971"/>
      <c r="AC84" s="971"/>
      <c r="AD84" s="971"/>
      <c r="AE84" s="971"/>
      <c r="AF84" s="971">
        <v>15468</v>
      </c>
      <c r="AG84" s="971"/>
      <c r="AH84" s="971"/>
      <c r="AI84" s="971"/>
      <c r="AJ84" s="971"/>
      <c r="AK84" s="971" t="s">
        <v>618</v>
      </c>
      <c r="AL84" s="971"/>
      <c r="AM84" s="971"/>
      <c r="AN84" s="971"/>
      <c r="AO84" s="971"/>
      <c r="AP84" s="971" t="s">
        <v>618</v>
      </c>
      <c r="AQ84" s="971"/>
      <c r="AR84" s="971"/>
      <c r="AS84" s="971"/>
      <c r="AT84" s="971"/>
      <c r="AU84" s="978" t="s">
        <v>531</v>
      </c>
      <c r="AV84" s="979"/>
      <c r="AW84" s="979"/>
      <c r="AX84" s="979"/>
      <c r="AY84" s="980"/>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15">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15">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15">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
      <c r="A88" s="240" t="s">
        <v>399</v>
      </c>
      <c r="B88" s="937" t="s">
        <v>429</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f>SUM(AF68:AJ87)</f>
        <v>24258</v>
      </c>
      <c r="AG88" s="959"/>
      <c r="AH88" s="959"/>
      <c r="AI88" s="959"/>
      <c r="AJ88" s="959"/>
      <c r="AK88" s="963"/>
      <c r="AL88" s="963"/>
      <c r="AM88" s="963"/>
      <c r="AN88" s="963"/>
      <c r="AO88" s="963"/>
      <c r="AP88" s="959">
        <f>SUM(AP68:AT87)</f>
        <v>9095</v>
      </c>
      <c r="AQ88" s="959"/>
      <c r="AR88" s="959"/>
      <c r="AS88" s="959"/>
      <c r="AT88" s="959"/>
      <c r="AU88" s="959">
        <f>SUM(AU68:AY87)</f>
        <v>395</v>
      </c>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399</v>
      </c>
      <c r="BR102" s="937" t="s">
        <v>430</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v>6</v>
      </c>
      <c r="CS102" s="953"/>
      <c r="CT102" s="953"/>
      <c r="CU102" s="953"/>
      <c r="CV102" s="954"/>
      <c r="CW102" s="952" t="s">
        <v>593</v>
      </c>
      <c r="CX102" s="953"/>
      <c r="CY102" s="953"/>
      <c r="CZ102" s="953"/>
      <c r="DA102" s="954"/>
      <c r="DB102" s="952">
        <v>121</v>
      </c>
      <c r="DC102" s="953"/>
      <c r="DD102" s="953"/>
      <c r="DE102" s="953"/>
      <c r="DF102" s="954"/>
      <c r="DG102" s="952">
        <v>0</v>
      </c>
      <c r="DH102" s="953"/>
      <c r="DI102" s="953"/>
      <c r="DJ102" s="953"/>
      <c r="DK102" s="954"/>
      <c r="DL102" s="952">
        <v>0</v>
      </c>
      <c r="DM102" s="953"/>
      <c r="DN102" s="953"/>
      <c r="DO102" s="953"/>
      <c r="DP102" s="954"/>
      <c r="DQ102" s="952">
        <v>81</v>
      </c>
      <c r="DR102" s="953"/>
      <c r="DS102" s="953"/>
      <c r="DT102" s="953"/>
      <c r="DU102" s="954"/>
      <c r="DV102" s="937"/>
      <c r="DW102" s="938"/>
      <c r="DX102" s="938"/>
      <c r="DY102" s="938"/>
      <c r="DZ102" s="939"/>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431</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432</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433</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434</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42" t="s">
        <v>435</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436</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15">
      <c r="A109" s="895" t="s">
        <v>437</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438</v>
      </c>
      <c r="AB109" s="896"/>
      <c r="AC109" s="896"/>
      <c r="AD109" s="896"/>
      <c r="AE109" s="897"/>
      <c r="AF109" s="898" t="s">
        <v>439</v>
      </c>
      <c r="AG109" s="896"/>
      <c r="AH109" s="896"/>
      <c r="AI109" s="896"/>
      <c r="AJ109" s="897"/>
      <c r="AK109" s="898" t="s">
        <v>317</v>
      </c>
      <c r="AL109" s="896"/>
      <c r="AM109" s="896"/>
      <c r="AN109" s="896"/>
      <c r="AO109" s="897"/>
      <c r="AP109" s="898" t="s">
        <v>440</v>
      </c>
      <c r="AQ109" s="896"/>
      <c r="AR109" s="896"/>
      <c r="AS109" s="896"/>
      <c r="AT109" s="929"/>
      <c r="AU109" s="895" t="s">
        <v>437</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438</v>
      </c>
      <c r="BR109" s="896"/>
      <c r="BS109" s="896"/>
      <c r="BT109" s="896"/>
      <c r="BU109" s="897"/>
      <c r="BV109" s="898" t="s">
        <v>439</v>
      </c>
      <c r="BW109" s="896"/>
      <c r="BX109" s="896"/>
      <c r="BY109" s="896"/>
      <c r="BZ109" s="897"/>
      <c r="CA109" s="898" t="s">
        <v>317</v>
      </c>
      <c r="CB109" s="896"/>
      <c r="CC109" s="896"/>
      <c r="CD109" s="896"/>
      <c r="CE109" s="897"/>
      <c r="CF109" s="936" t="s">
        <v>440</v>
      </c>
      <c r="CG109" s="936"/>
      <c r="CH109" s="936"/>
      <c r="CI109" s="936"/>
      <c r="CJ109" s="936"/>
      <c r="CK109" s="898" t="s">
        <v>441</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438</v>
      </c>
      <c r="DH109" s="896"/>
      <c r="DI109" s="896"/>
      <c r="DJ109" s="896"/>
      <c r="DK109" s="897"/>
      <c r="DL109" s="898" t="s">
        <v>439</v>
      </c>
      <c r="DM109" s="896"/>
      <c r="DN109" s="896"/>
      <c r="DO109" s="896"/>
      <c r="DP109" s="897"/>
      <c r="DQ109" s="898" t="s">
        <v>317</v>
      </c>
      <c r="DR109" s="896"/>
      <c r="DS109" s="896"/>
      <c r="DT109" s="896"/>
      <c r="DU109" s="897"/>
      <c r="DV109" s="898" t="s">
        <v>440</v>
      </c>
      <c r="DW109" s="896"/>
      <c r="DX109" s="896"/>
      <c r="DY109" s="896"/>
      <c r="DZ109" s="929"/>
    </row>
    <row r="110" spans="1:131" s="230" customFormat="1" ht="26.25" customHeight="1" x14ac:dyDescent="0.15">
      <c r="A110" s="807" t="s">
        <v>442</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1274576</v>
      </c>
      <c r="AB110" s="889"/>
      <c r="AC110" s="889"/>
      <c r="AD110" s="889"/>
      <c r="AE110" s="890"/>
      <c r="AF110" s="891">
        <v>1324631</v>
      </c>
      <c r="AG110" s="889"/>
      <c r="AH110" s="889"/>
      <c r="AI110" s="889"/>
      <c r="AJ110" s="890"/>
      <c r="AK110" s="891">
        <v>1438951</v>
      </c>
      <c r="AL110" s="889"/>
      <c r="AM110" s="889"/>
      <c r="AN110" s="889"/>
      <c r="AO110" s="890"/>
      <c r="AP110" s="892">
        <v>12.5</v>
      </c>
      <c r="AQ110" s="893"/>
      <c r="AR110" s="893"/>
      <c r="AS110" s="893"/>
      <c r="AT110" s="894"/>
      <c r="AU110" s="930" t="s">
        <v>75</v>
      </c>
      <c r="AV110" s="931"/>
      <c r="AW110" s="931"/>
      <c r="AX110" s="931"/>
      <c r="AY110" s="931"/>
      <c r="AZ110" s="860" t="s">
        <v>443</v>
      </c>
      <c r="BA110" s="808"/>
      <c r="BB110" s="808"/>
      <c r="BC110" s="808"/>
      <c r="BD110" s="808"/>
      <c r="BE110" s="808"/>
      <c r="BF110" s="808"/>
      <c r="BG110" s="808"/>
      <c r="BH110" s="808"/>
      <c r="BI110" s="808"/>
      <c r="BJ110" s="808"/>
      <c r="BK110" s="808"/>
      <c r="BL110" s="808"/>
      <c r="BM110" s="808"/>
      <c r="BN110" s="808"/>
      <c r="BO110" s="808"/>
      <c r="BP110" s="809"/>
      <c r="BQ110" s="861">
        <v>13888168</v>
      </c>
      <c r="BR110" s="842"/>
      <c r="BS110" s="842"/>
      <c r="BT110" s="842"/>
      <c r="BU110" s="842"/>
      <c r="BV110" s="842">
        <v>14428569</v>
      </c>
      <c r="BW110" s="842"/>
      <c r="BX110" s="842"/>
      <c r="BY110" s="842"/>
      <c r="BZ110" s="842"/>
      <c r="CA110" s="842">
        <v>15108494</v>
      </c>
      <c r="CB110" s="842"/>
      <c r="CC110" s="842"/>
      <c r="CD110" s="842"/>
      <c r="CE110" s="842"/>
      <c r="CF110" s="866">
        <v>130.69999999999999</v>
      </c>
      <c r="CG110" s="867"/>
      <c r="CH110" s="867"/>
      <c r="CI110" s="867"/>
      <c r="CJ110" s="867"/>
      <c r="CK110" s="926" t="s">
        <v>444</v>
      </c>
      <c r="CL110" s="819"/>
      <c r="CM110" s="860" t="s">
        <v>445</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61" t="s">
        <v>421</v>
      </c>
      <c r="DH110" s="842"/>
      <c r="DI110" s="842"/>
      <c r="DJ110" s="842"/>
      <c r="DK110" s="842"/>
      <c r="DL110" s="842" t="s">
        <v>446</v>
      </c>
      <c r="DM110" s="842"/>
      <c r="DN110" s="842"/>
      <c r="DO110" s="842"/>
      <c r="DP110" s="842"/>
      <c r="DQ110" s="842" t="s">
        <v>132</v>
      </c>
      <c r="DR110" s="842"/>
      <c r="DS110" s="842"/>
      <c r="DT110" s="842"/>
      <c r="DU110" s="842"/>
      <c r="DV110" s="843" t="s">
        <v>446</v>
      </c>
      <c r="DW110" s="843"/>
      <c r="DX110" s="843"/>
      <c r="DY110" s="843"/>
      <c r="DZ110" s="844"/>
    </row>
    <row r="111" spans="1:131" s="230" customFormat="1" ht="26.25" customHeight="1" x14ac:dyDescent="0.15">
      <c r="A111" s="774" t="s">
        <v>447</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132</v>
      </c>
      <c r="AB111" s="919"/>
      <c r="AC111" s="919"/>
      <c r="AD111" s="919"/>
      <c r="AE111" s="920"/>
      <c r="AF111" s="921" t="s">
        <v>132</v>
      </c>
      <c r="AG111" s="919"/>
      <c r="AH111" s="919"/>
      <c r="AI111" s="919"/>
      <c r="AJ111" s="920"/>
      <c r="AK111" s="921" t="s">
        <v>421</v>
      </c>
      <c r="AL111" s="919"/>
      <c r="AM111" s="919"/>
      <c r="AN111" s="919"/>
      <c r="AO111" s="920"/>
      <c r="AP111" s="922" t="s">
        <v>421</v>
      </c>
      <c r="AQ111" s="923"/>
      <c r="AR111" s="923"/>
      <c r="AS111" s="923"/>
      <c r="AT111" s="924"/>
      <c r="AU111" s="932"/>
      <c r="AV111" s="933"/>
      <c r="AW111" s="933"/>
      <c r="AX111" s="933"/>
      <c r="AY111" s="933"/>
      <c r="AZ111" s="815" t="s">
        <v>448</v>
      </c>
      <c r="BA111" s="752"/>
      <c r="BB111" s="752"/>
      <c r="BC111" s="752"/>
      <c r="BD111" s="752"/>
      <c r="BE111" s="752"/>
      <c r="BF111" s="752"/>
      <c r="BG111" s="752"/>
      <c r="BH111" s="752"/>
      <c r="BI111" s="752"/>
      <c r="BJ111" s="752"/>
      <c r="BK111" s="752"/>
      <c r="BL111" s="752"/>
      <c r="BM111" s="752"/>
      <c r="BN111" s="752"/>
      <c r="BO111" s="752"/>
      <c r="BP111" s="753"/>
      <c r="BQ111" s="816" t="s">
        <v>446</v>
      </c>
      <c r="BR111" s="817"/>
      <c r="BS111" s="817"/>
      <c r="BT111" s="817"/>
      <c r="BU111" s="817"/>
      <c r="BV111" s="817" t="s">
        <v>446</v>
      </c>
      <c r="BW111" s="817"/>
      <c r="BX111" s="817"/>
      <c r="BY111" s="817"/>
      <c r="BZ111" s="817"/>
      <c r="CA111" s="817" t="s">
        <v>421</v>
      </c>
      <c r="CB111" s="817"/>
      <c r="CC111" s="817"/>
      <c r="CD111" s="817"/>
      <c r="CE111" s="817"/>
      <c r="CF111" s="875" t="s">
        <v>446</v>
      </c>
      <c r="CG111" s="876"/>
      <c r="CH111" s="876"/>
      <c r="CI111" s="876"/>
      <c r="CJ111" s="876"/>
      <c r="CK111" s="927"/>
      <c r="CL111" s="821"/>
      <c r="CM111" s="815" t="s">
        <v>449</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t="s">
        <v>446</v>
      </c>
      <c r="DH111" s="817"/>
      <c r="DI111" s="817"/>
      <c r="DJ111" s="817"/>
      <c r="DK111" s="817"/>
      <c r="DL111" s="817" t="s">
        <v>446</v>
      </c>
      <c r="DM111" s="817"/>
      <c r="DN111" s="817"/>
      <c r="DO111" s="817"/>
      <c r="DP111" s="817"/>
      <c r="DQ111" s="817" t="s">
        <v>446</v>
      </c>
      <c r="DR111" s="817"/>
      <c r="DS111" s="817"/>
      <c r="DT111" s="817"/>
      <c r="DU111" s="817"/>
      <c r="DV111" s="794" t="s">
        <v>446</v>
      </c>
      <c r="DW111" s="794"/>
      <c r="DX111" s="794"/>
      <c r="DY111" s="794"/>
      <c r="DZ111" s="795"/>
    </row>
    <row r="112" spans="1:131" s="230" customFormat="1" ht="26.25" customHeight="1" x14ac:dyDescent="0.15">
      <c r="A112" s="912" t="s">
        <v>450</v>
      </c>
      <c r="B112" s="913"/>
      <c r="C112" s="752" t="s">
        <v>451</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132</v>
      </c>
      <c r="AB112" s="780"/>
      <c r="AC112" s="780"/>
      <c r="AD112" s="780"/>
      <c r="AE112" s="781"/>
      <c r="AF112" s="782" t="s">
        <v>132</v>
      </c>
      <c r="AG112" s="780"/>
      <c r="AH112" s="780"/>
      <c r="AI112" s="780"/>
      <c r="AJ112" s="781"/>
      <c r="AK112" s="782" t="s">
        <v>452</v>
      </c>
      <c r="AL112" s="780"/>
      <c r="AM112" s="780"/>
      <c r="AN112" s="780"/>
      <c r="AO112" s="781"/>
      <c r="AP112" s="824" t="s">
        <v>132</v>
      </c>
      <c r="AQ112" s="825"/>
      <c r="AR112" s="825"/>
      <c r="AS112" s="825"/>
      <c r="AT112" s="826"/>
      <c r="AU112" s="932"/>
      <c r="AV112" s="933"/>
      <c r="AW112" s="933"/>
      <c r="AX112" s="933"/>
      <c r="AY112" s="933"/>
      <c r="AZ112" s="815" t="s">
        <v>453</v>
      </c>
      <c r="BA112" s="752"/>
      <c r="BB112" s="752"/>
      <c r="BC112" s="752"/>
      <c r="BD112" s="752"/>
      <c r="BE112" s="752"/>
      <c r="BF112" s="752"/>
      <c r="BG112" s="752"/>
      <c r="BH112" s="752"/>
      <c r="BI112" s="752"/>
      <c r="BJ112" s="752"/>
      <c r="BK112" s="752"/>
      <c r="BL112" s="752"/>
      <c r="BM112" s="752"/>
      <c r="BN112" s="752"/>
      <c r="BO112" s="752"/>
      <c r="BP112" s="753"/>
      <c r="BQ112" s="816">
        <v>5803249</v>
      </c>
      <c r="BR112" s="817"/>
      <c r="BS112" s="817"/>
      <c r="BT112" s="817"/>
      <c r="BU112" s="817"/>
      <c r="BV112" s="817">
        <v>5521541</v>
      </c>
      <c r="BW112" s="817"/>
      <c r="BX112" s="817"/>
      <c r="BY112" s="817"/>
      <c r="BZ112" s="817"/>
      <c r="CA112" s="817">
        <v>4687504</v>
      </c>
      <c r="CB112" s="817"/>
      <c r="CC112" s="817"/>
      <c r="CD112" s="817"/>
      <c r="CE112" s="817"/>
      <c r="CF112" s="875">
        <v>40.6</v>
      </c>
      <c r="CG112" s="876"/>
      <c r="CH112" s="876"/>
      <c r="CI112" s="876"/>
      <c r="CJ112" s="876"/>
      <c r="CK112" s="927"/>
      <c r="CL112" s="821"/>
      <c r="CM112" s="815" t="s">
        <v>454</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t="s">
        <v>132</v>
      </c>
      <c r="DH112" s="817"/>
      <c r="DI112" s="817"/>
      <c r="DJ112" s="817"/>
      <c r="DK112" s="817"/>
      <c r="DL112" s="817" t="s">
        <v>132</v>
      </c>
      <c r="DM112" s="817"/>
      <c r="DN112" s="817"/>
      <c r="DO112" s="817"/>
      <c r="DP112" s="817"/>
      <c r="DQ112" s="817" t="s">
        <v>452</v>
      </c>
      <c r="DR112" s="817"/>
      <c r="DS112" s="817"/>
      <c r="DT112" s="817"/>
      <c r="DU112" s="817"/>
      <c r="DV112" s="794" t="s">
        <v>132</v>
      </c>
      <c r="DW112" s="794"/>
      <c r="DX112" s="794"/>
      <c r="DY112" s="794"/>
      <c r="DZ112" s="795"/>
    </row>
    <row r="113" spans="1:130" s="230" customFormat="1" ht="26.25" customHeight="1" x14ac:dyDescent="0.15">
      <c r="A113" s="914"/>
      <c r="B113" s="915"/>
      <c r="C113" s="752" t="s">
        <v>455</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439234</v>
      </c>
      <c r="AB113" s="919"/>
      <c r="AC113" s="919"/>
      <c r="AD113" s="919"/>
      <c r="AE113" s="920"/>
      <c r="AF113" s="921">
        <v>504828</v>
      </c>
      <c r="AG113" s="919"/>
      <c r="AH113" s="919"/>
      <c r="AI113" s="919"/>
      <c r="AJ113" s="920"/>
      <c r="AK113" s="921">
        <v>432955</v>
      </c>
      <c r="AL113" s="919"/>
      <c r="AM113" s="919"/>
      <c r="AN113" s="919"/>
      <c r="AO113" s="920"/>
      <c r="AP113" s="922">
        <v>3.7</v>
      </c>
      <c r="AQ113" s="923"/>
      <c r="AR113" s="923"/>
      <c r="AS113" s="923"/>
      <c r="AT113" s="924"/>
      <c r="AU113" s="932"/>
      <c r="AV113" s="933"/>
      <c r="AW113" s="933"/>
      <c r="AX113" s="933"/>
      <c r="AY113" s="933"/>
      <c r="AZ113" s="815" t="s">
        <v>456</v>
      </c>
      <c r="BA113" s="752"/>
      <c r="BB113" s="752"/>
      <c r="BC113" s="752"/>
      <c r="BD113" s="752"/>
      <c r="BE113" s="752"/>
      <c r="BF113" s="752"/>
      <c r="BG113" s="752"/>
      <c r="BH113" s="752"/>
      <c r="BI113" s="752"/>
      <c r="BJ113" s="752"/>
      <c r="BK113" s="752"/>
      <c r="BL113" s="752"/>
      <c r="BM113" s="752"/>
      <c r="BN113" s="752"/>
      <c r="BO113" s="752"/>
      <c r="BP113" s="753"/>
      <c r="BQ113" s="816">
        <v>576140</v>
      </c>
      <c r="BR113" s="817"/>
      <c r="BS113" s="817"/>
      <c r="BT113" s="817"/>
      <c r="BU113" s="817"/>
      <c r="BV113" s="817">
        <v>467137</v>
      </c>
      <c r="BW113" s="817"/>
      <c r="BX113" s="817"/>
      <c r="BY113" s="817"/>
      <c r="BZ113" s="817"/>
      <c r="CA113" s="817">
        <v>394078</v>
      </c>
      <c r="CB113" s="817"/>
      <c r="CC113" s="817"/>
      <c r="CD113" s="817"/>
      <c r="CE113" s="817"/>
      <c r="CF113" s="875">
        <v>3.4</v>
      </c>
      <c r="CG113" s="876"/>
      <c r="CH113" s="876"/>
      <c r="CI113" s="876"/>
      <c r="CJ113" s="876"/>
      <c r="CK113" s="927"/>
      <c r="CL113" s="821"/>
      <c r="CM113" s="815" t="s">
        <v>457</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446</v>
      </c>
      <c r="DH113" s="780"/>
      <c r="DI113" s="780"/>
      <c r="DJ113" s="780"/>
      <c r="DK113" s="781"/>
      <c r="DL113" s="782" t="s">
        <v>452</v>
      </c>
      <c r="DM113" s="780"/>
      <c r="DN113" s="780"/>
      <c r="DO113" s="780"/>
      <c r="DP113" s="781"/>
      <c r="DQ113" s="782" t="s">
        <v>132</v>
      </c>
      <c r="DR113" s="780"/>
      <c r="DS113" s="780"/>
      <c r="DT113" s="780"/>
      <c r="DU113" s="781"/>
      <c r="DV113" s="824" t="s">
        <v>132</v>
      </c>
      <c r="DW113" s="825"/>
      <c r="DX113" s="825"/>
      <c r="DY113" s="825"/>
      <c r="DZ113" s="826"/>
    </row>
    <row r="114" spans="1:130" s="230" customFormat="1" ht="26.25" customHeight="1" x14ac:dyDescent="0.15">
      <c r="A114" s="914"/>
      <c r="B114" s="915"/>
      <c r="C114" s="752" t="s">
        <v>458</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v>57966</v>
      </c>
      <c r="AB114" s="780"/>
      <c r="AC114" s="780"/>
      <c r="AD114" s="780"/>
      <c r="AE114" s="781"/>
      <c r="AF114" s="782">
        <v>52345</v>
      </c>
      <c r="AG114" s="780"/>
      <c r="AH114" s="780"/>
      <c r="AI114" s="780"/>
      <c r="AJ114" s="781"/>
      <c r="AK114" s="782">
        <v>55286</v>
      </c>
      <c r="AL114" s="780"/>
      <c r="AM114" s="780"/>
      <c r="AN114" s="780"/>
      <c r="AO114" s="781"/>
      <c r="AP114" s="824">
        <v>0.5</v>
      </c>
      <c r="AQ114" s="825"/>
      <c r="AR114" s="825"/>
      <c r="AS114" s="825"/>
      <c r="AT114" s="826"/>
      <c r="AU114" s="932"/>
      <c r="AV114" s="933"/>
      <c r="AW114" s="933"/>
      <c r="AX114" s="933"/>
      <c r="AY114" s="933"/>
      <c r="AZ114" s="815" t="s">
        <v>459</v>
      </c>
      <c r="BA114" s="752"/>
      <c r="BB114" s="752"/>
      <c r="BC114" s="752"/>
      <c r="BD114" s="752"/>
      <c r="BE114" s="752"/>
      <c r="BF114" s="752"/>
      <c r="BG114" s="752"/>
      <c r="BH114" s="752"/>
      <c r="BI114" s="752"/>
      <c r="BJ114" s="752"/>
      <c r="BK114" s="752"/>
      <c r="BL114" s="752"/>
      <c r="BM114" s="752"/>
      <c r="BN114" s="752"/>
      <c r="BO114" s="752"/>
      <c r="BP114" s="753"/>
      <c r="BQ114" s="816" t="s">
        <v>132</v>
      </c>
      <c r="BR114" s="817"/>
      <c r="BS114" s="817"/>
      <c r="BT114" s="817"/>
      <c r="BU114" s="817"/>
      <c r="BV114" s="817" t="s">
        <v>132</v>
      </c>
      <c r="BW114" s="817"/>
      <c r="BX114" s="817"/>
      <c r="BY114" s="817"/>
      <c r="BZ114" s="817"/>
      <c r="CA114" s="817" t="s">
        <v>460</v>
      </c>
      <c r="CB114" s="817"/>
      <c r="CC114" s="817"/>
      <c r="CD114" s="817"/>
      <c r="CE114" s="817"/>
      <c r="CF114" s="875" t="s">
        <v>132</v>
      </c>
      <c r="CG114" s="876"/>
      <c r="CH114" s="876"/>
      <c r="CI114" s="876"/>
      <c r="CJ114" s="876"/>
      <c r="CK114" s="927"/>
      <c r="CL114" s="821"/>
      <c r="CM114" s="815" t="s">
        <v>461</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452</v>
      </c>
      <c r="DH114" s="780"/>
      <c r="DI114" s="780"/>
      <c r="DJ114" s="780"/>
      <c r="DK114" s="781"/>
      <c r="DL114" s="782" t="s">
        <v>132</v>
      </c>
      <c r="DM114" s="780"/>
      <c r="DN114" s="780"/>
      <c r="DO114" s="780"/>
      <c r="DP114" s="781"/>
      <c r="DQ114" s="782" t="s">
        <v>446</v>
      </c>
      <c r="DR114" s="780"/>
      <c r="DS114" s="780"/>
      <c r="DT114" s="780"/>
      <c r="DU114" s="781"/>
      <c r="DV114" s="824" t="s">
        <v>452</v>
      </c>
      <c r="DW114" s="825"/>
      <c r="DX114" s="825"/>
      <c r="DY114" s="825"/>
      <c r="DZ114" s="826"/>
    </row>
    <row r="115" spans="1:130" s="230" customFormat="1" ht="26.25" customHeight="1" x14ac:dyDescent="0.15">
      <c r="A115" s="914"/>
      <c r="B115" s="915"/>
      <c r="C115" s="752" t="s">
        <v>462</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v>81055</v>
      </c>
      <c r="AB115" s="919"/>
      <c r="AC115" s="919"/>
      <c r="AD115" s="919"/>
      <c r="AE115" s="920"/>
      <c r="AF115" s="921">
        <v>80413</v>
      </c>
      <c r="AG115" s="919"/>
      <c r="AH115" s="919"/>
      <c r="AI115" s="919"/>
      <c r="AJ115" s="920"/>
      <c r="AK115" s="921">
        <v>79519</v>
      </c>
      <c r="AL115" s="919"/>
      <c r="AM115" s="919"/>
      <c r="AN115" s="919"/>
      <c r="AO115" s="920"/>
      <c r="AP115" s="922">
        <v>0.7</v>
      </c>
      <c r="AQ115" s="923"/>
      <c r="AR115" s="923"/>
      <c r="AS115" s="923"/>
      <c r="AT115" s="924"/>
      <c r="AU115" s="932"/>
      <c r="AV115" s="933"/>
      <c r="AW115" s="933"/>
      <c r="AX115" s="933"/>
      <c r="AY115" s="933"/>
      <c r="AZ115" s="815" t="s">
        <v>463</v>
      </c>
      <c r="BA115" s="752"/>
      <c r="BB115" s="752"/>
      <c r="BC115" s="752"/>
      <c r="BD115" s="752"/>
      <c r="BE115" s="752"/>
      <c r="BF115" s="752"/>
      <c r="BG115" s="752"/>
      <c r="BH115" s="752"/>
      <c r="BI115" s="752"/>
      <c r="BJ115" s="752"/>
      <c r="BK115" s="752"/>
      <c r="BL115" s="752"/>
      <c r="BM115" s="752"/>
      <c r="BN115" s="752"/>
      <c r="BO115" s="752"/>
      <c r="BP115" s="753"/>
      <c r="BQ115" s="816">
        <v>173070</v>
      </c>
      <c r="BR115" s="817"/>
      <c r="BS115" s="817"/>
      <c r="BT115" s="817"/>
      <c r="BU115" s="817"/>
      <c r="BV115" s="817">
        <v>279357</v>
      </c>
      <c r="BW115" s="817"/>
      <c r="BX115" s="817"/>
      <c r="BY115" s="817"/>
      <c r="BZ115" s="817"/>
      <c r="CA115" s="817">
        <v>81324</v>
      </c>
      <c r="CB115" s="817"/>
      <c r="CC115" s="817"/>
      <c r="CD115" s="817"/>
      <c r="CE115" s="817"/>
      <c r="CF115" s="875">
        <v>0.7</v>
      </c>
      <c r="CG115" s="876"/>
      <c r="CH115" s="876"/>
      <c r="CI115" s="876"/>
      <c r="CJ115" s="876"/>
      <c r="CK115" s="927"/>
      <c r="CL115" s="821"/>
      <c r="CM115" s="815" t="s">
        <v>464</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132</v>
      </c>
      <c r="DH115" s="780"/>
      <c r="DI115" s="780"/>
      <c r="DJ115" s="780"/>
      <c r="DK115" s="781"/>
      <c r="DL115" s="782" t="s">
        <v>132</v>
      </c>
      <c r="DM115" s="780"/>
      <c r="DN115" s="780"/>
      <c r="DO115" s="780"/>
      <c r="DP115" s="781"/>
      <c r="DQ115" s="782" t="s">
        <v>132</v>
      </c>
      <c r="DR115" s="780"/>
      <c r="DS115" s="780"/>
      <c r="DT115" s="780"/>
      <c r="DU115" s="781"/>
      <c r="DV115" s="824" t="s">
        <v>132</v>
      </c>
      <c r="DW115" s="825"/>
      <c r="DX115" s="825"/>
      <c r="DY115" s="825"/>
      <c r="DZ115" s="826"/>
    </row>
    <row r="116" spans="1:130" s="230" customFormat="1" ht="26.25" customHeight="1" x14ac:dyDescent="0.15">
      <c r="A116" s="916"/>
      <c r="B116" s="917"/>
      <c r="C116" s="839" t="s">
        <v>465</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t="s">
        <v>452</v>
      </c>
      <c r="AB116" s="780"/>
      <c r="AC116" s="780"/>
      <c r="AD116" s="780"/>
      <c r="AE116" s="781"/>
      <c r="AF116" s="782" t="s">
        <v>132</v>
      </c>
      <c r="AG116" s="780"/>
      <c r="AH116" s="780"/>
      <c r="AI116" s="780"/>
      <c r="AJ116" s="781"/>
      <c r="AK116" s="782" t="s">
        <v>421</v>
      </c>
      <c r="AL116" s="780"/>
      <c r="AM116" s="780"/>
      <c r="AN116" s="780"/>
      <c r="AO116" s="781"/>
      <c r="AP116" s="824" t="s">
        <v>421</v>
      </c>
      <c r="AQ116" s="825"/>
      <c r="AR116" s="825"/>
      <c r="AS116" s="825"/>
      <c r="AT116" s="826"/>
      <c r="AU116" s="932"/>
      <c r="AV116" s="933"/>
      <c r="AW116" s="933"/>
      <c r="AX116" s="933"/>
      <c r="AY116" s="933"/>
      <c r="AZ116" s="909" t="s">
        <v>466</v>
      </c>
      <c r="BA116" s="910"/>
      <c r="BB116" s="910"/>
      <c r="BC116" s="910"/>
      <c r="BD116" s="910"/>
      <c r="BE116" s="910"/>
      <c r="BF116" s="910"/>
      <c r="BG116" s="910"/>
      <c r="BH116" s="910"/>
      <c r="BI116" s="910"/>
      <c r="BJ116" s="910"/>
      <c r="BK116" s="910"/>
      <c r="BL116" s="910"/>
      <c r="BM116" s="910"/>
      <c r="BN116" s="910"/>
      <c r="BO116" s="910"/>
      <c r="BP116" s="911"/>
      <c r="BQ116" s="816" t="s">
        <v>132</v>
      </c>
      <c r="BR116" s="817"/>
      <c r="BS116" s="817"/>
      <c r="BT116" s="817"/>
      <c r="BU116" s="817"/>
      <c r="BV116" s="817" t="s">
        <v>452</v>
      </c>
      <c r="BW116" s="817"/>
      <c r="BX116" s="817"/>
      <c r="BY116" s="817"/>
      <c r="BZ116" s="817"/>
      <c r="CA116" s="817" t="s">
        <v>446</v>
      </c>
      <c r="CB116" s="817"/>
      <c r="CC116" s="817"/>
      <c r="CD116" s="817"/>
      <c r="CE116" s="817"/>
      <c r="CF116" s="875" t="s">
        <v>421</v>
      </c>
      <c r="CG116" s="876"/>
      <c r="CH116" s="876"/>
      <c r="CI116" s="876"/>
      <c r="CJ116" s="876"/>
      <c r="CK116" s="927"/>
      <c r="CL116" s="821"/>
      <c r="CM116" s="815" t="s">
        <v>467</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452</v>
      </c>
      <c r="DH116" s="780"/>
      <c r="DI116" s="780"/>
      <c r="DJ116" s="780"/>
      <c r="DK116" s="781"/>
      <c r="DL116" s="782" t="s">
        <v>460</v>
      </c>
      <c r="DM116" s="780"/>
      <c r="DN116" s="780"/>
      <c r="DO116" s="780"/>
      <c r="DP116" s="781"/>
      <c r="DQ116" s="782" t="s">
        <v>132</v>
      </c>
      <c r="DR116" s="780"/>
      <c r="DS116" s="780"/>
      <c r="DT116" s="780"/>
      <c r="DU116" s="781"/>
      <c r="DV116" s="824" t="s">
        <v>421</v>
      </c>
      <c r="DW116" s="825"/>
      <c r="DX116" s="825"/>
      <c r="DY116" s="825"/>
      <c r="DZ116" s="826"/>
    </row>
    <row r="117" spans="1:130" s="230" customFormat="1" ht="26.25" customHeight="1" x14ac:dyDescent="0.15">
      <c r="A117" s="895" t="s">
        <v>197</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468</v>
      </c>
      <c r="Z117" s="897"/>
      <c r="AA117" s="902">
        <v>1852831</v>
      </c>
      <c r="AB117" s="903"/>
      <c r="AC117" s="903"/>
      <c r="AD117" s="903"/>
      <c r="AE117" s="904"/>
      <c r="AF117" s="905">
        <v>1962217</v>
      </c>
      <c r="AG117" s="903"/>
      <c r="AH117" s="903"/>
      <c r="AI117" s="903"/>
      <c r="AJ117" s="904"/>
      <c r="AK117" s="905">
        <v>2006711</v>
      </c>
      <c r="AL117" s="903"/>
      <c r="AM117" s="903"/>
      <c r="AN117" s="903"/>
      <c r="AO117" s="904"/>
      <c r="AP117" s="906"/>
      <c r="AQ117" s="907"/>
      <c r="AR117" s="907"/>
      <c r="AS117" s="907"/>
      <c r="AT117" s="908"/>
      <c r="AU117" s="932"/>
      <c r="AV117" s="933"/>
      <c r="AW117" s="933"/>
      <c r="AX117" s="933"/>
      <c r="AY117" s="933"/>
      <c r="AZ117" s="863" t="s">
        <v>469</v>
      </c>
      <c r="BA117" s="864"/>
      <c r="BB117" s="864"/>
      <c r="BC117" s="864"/>
      <c r="BD117" s="864"/>
      <c r="BE117" s="864"/>
      <c r="BF117" s="864"/>
      <c r="BG117" s="864"/>
      <c r="BH117" s="864"/>
      <c r="BI117" s="864"/>
      <c r="BJ117" s="864"/>
      <c r="BK117" s="864"/>
      <c r="BL117" s="864"/>
      <c r="BM117" s="864"/>
      <c r="BN117" s="864"/>
      <c r="BO117" s="864"/>
      <c r="BP117" s="865"/>
      <c r="BQ117" s="816" t="s">
        <v>446</v>
      </c>
      <c r="BR117" s="817"/>
      <c r="BS117" s="817"/>
      <c r="BT117" s="817"/>
      <c r="BU117" s="817"/>
      <c r="BV117" s="817" t="s">
        <v>446</v>
      </c>
      <c r="BW117" s="817"/>
      <c r="BX117" s="817"/>
      <c r="BY117" s="817"/>
      <c r="BZ117" s="817"/>
      <c r="CA117" s="817" t="s">
        <v>446</v>
      </c>
      <c r="CB117" s="817"/>
      <c r="CC117" s="817"/>
      <c r="CD117" s="817"/>
      <c r="CE117" s="817"/>
      <c r="CF117" s="875" t="s">
        <v>446</v>
      </c>
      <c r="CG117" s="876"/>
      <c r="CH117" s="876"/>
      <c r="CI117" s="876"/>
      <c r="CJ117" s="876"/>
      <c r="CK117" s="927"/>
      <c r="CL117" s="821"/>
      <c r="CM117" s="815" t="s">
        <v>470</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446</v>
      </c>
      <c r="DH117" s="780"/>
      <c r="DI117" s="780"/>
      <c r="DJ117" s="780"/>
      <c r="DK117" s="781"/>
      <c r="DL117" s="782" t="s">
        <v>446</v>
      </c>
      <c r="DM117" s="780"/>
      <c r="DN117" s="780"/>
      <c r="DO117" s="780"/>
      <c r="DP117" s="781"/>
      <c r="DQ117" s="782" t="s">
        <v>446</v>
      </c>
      <c r="DR117" s="780"/>
      <c r="DS117" s="780"/>
      <c r="DT117" s="780"/>
      <c r="DU117" s="781"/>
      <c r="DV117" s="824" t="s">
        <v>446</v>
      </c>
      <c r="DW117" s="825"/>
      <c r="DX117" s="825"/>
      <c r="DY117" s="825"/>
      <c r="DZ117" s="826"/>
    </row>
    <row r="118" spans="1:130" s="230" customFormat="1" ht="26.25" customHeight="1" x14ac:dyDescent="0.15">
      <c r="A118" s="895" t="s">
        <v>441</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438</v>
      </c>
      <c r="AB118" s="896"/>
      <c r="AC118" s="896"/>
      <c r="AD118" s="896"/>
      <c r="AE118" s="897"/>
      <c r="AF118" s="898" t="s">
        <v>439</v>
      </c>
      <c r="AG118" s="896"/>
      <c r="AH118" s="896"/>
      <c r="AI118" s="896"/>
      <c r="AJ118" s="897"/>
      <c r="AK118" s="898" t="s">
        <v>317</v>
      </c>
      <c r="AL118" s="896"/>
      <c r="AM118" s="896"/>
      <c r="AN118" s="896"/>
      <c r="AO118" s="897"/>
      <c r="AP118" s="899" t="s">
        <v>440</v>
      </c>
      <c r="AQ118" s="900"/>
      <c r="AR118" s="900"/>
      <c r="AS118" s="900"/>
      <c r="AT118" s="901"/>
      <c r="AU118" s="932"/>
      <c r="AV118" s="933"/>
      <c r="AW118" s="933"/>
      <c r="AX118" s="933"/>
      <c r="AY118" s="933"/>
      <c r="AZ118" s="838" t="s">
        <v>471</v>
      </c>
      <c r="BA118" s="839"/>
      <c r="BB118" s="839"/>
      <c r="BC118" s="839"/>
      <c r="BD118" s="839"/>
      <c r="BE118" s="839"/>
      <c r="BF118" s="839"/>
      <c r="BG118" s="839"/>
      <c r="BH118" s="839"/>
      <c r="BI118" s="839"/>
      <c r="BJ118" s="839"/>
      <c r="BK118" s="839"/>
      <c r="BL118" s="839"/>
      <c r="BM118" s="839"/>
      <c r="BN118" s="839"/>
      <c r="BO118" s="839"/>
      <c r="BP118" s="840"/>
      <c r="BQ118" s="879" t="s">
        <v>401</v>
      </c>
      <c r="BR118" s="845"/>
      <c r="BS118" s="845"/>
      <c r="BT118" s="845"/>
      <c r="BU118" s="845"/>
      <c r="BV118" s="845" t="s">
        <v>472</v>
      </c>
      <c r="BW118" s="845"/>
      <c r="BX118" s="845"/>
      <c r="BY118" s="845"/>
      <c r="BZ118" s="845"/>
      <c r="CA118" s="845" t="s">
        <v>473</v>
      </c>
      <c r="CB118" s="845"/>
      <c r="CC118" s="845"/>
      <c r="CD118" s="845"/>
      <c r="CE118" s="845"/>
      <c r="CF118" s="875" t="s">
        <v>472</v>
      </c>
      <c r="CG118" s="876"/>
      <c r="CH118" s="876"/>
      <c r="CI118" s="876"/>
      <c r="CJ118" s="876"/>
      <c r="CK118" s="927"/>
      <c r="CL118" s="821"/>
      <c r="CM118" s="815" t="s">
        <v>474</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132</v>
      </c>
      <c r="DH118" s="780"/>
      <c r="DI118" s="780"/>
      <c r="DJ118" s="780"/>
      <c r="DK118" s="781"/>
      <c r="DL118" s="782" t="s">
        <v>475</v>
      </c>
      <c r="DM118" s="780"/>
      <c r="DN118" s="780"/>
      <c r="DO118" s="780"/>
      <c r="DP118" s="781"/>
      <c r="DQ118" s="782" t="s">
        <v>472</v>
      </c>
      <c r="DR118" s="780"/>
      <c r="DS118" s="780"/>
      <c r="DT118" s="780"/>
      <c r="DU118" s="781"/>
      <c r="DV118" s="824" t="s">
        <v>446</v>
      </c>
      <c r="DW118" s="825"/>
      <c r="DX118" s="825"/>
      <c r="DY118" s="825"/>
      <c r="DZ118" s="826"/>
    </row>
    <row r="119" spans="1:130" s="230" customFormat="1" ht="26.25" customHeight="1" x14ac:dyDescent="0.15">
      <c r="A119" s="818" t="s">
        <v>444</v>
      </c>
      <c r="B119" s="819"/>
      <c r="C119" s="860" t="s">
        <v>445</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t="s">
        <v>446</v>
      </c>
      <c r="AB119" s="889"/>
      <c r="AC119" s="889"/>
      <c r="AD119" s="889"/>
      <c r="AE119" s="890"/>
      <c r="AF119" s="891" t="s">
        <v>132</v>
      </c>
      <c r="AG119" s="889"/>
      <c r="AH119" s="889"/>
      <c r="AI119" s="889"/>
      <c r="AJ119" s="890"/>
      <c r="AK119" s="891" t="s">
        <v>476</v>
      </c>
      <c r="AL119" s="889"/>
      <c r="AM119" s="889"/>
      <c r="AN119" s="889"/>
      <c r="AO119" s="890"/>
      <c r="AP119" s="892" t="s">
        <v>477</v>
      </c>
      <c r="AQ119" s="893"/>
      <c r="AR119" s="893"/>
      <c r="AS119" s="893"/>
      <c r="AT119" s="894"/>
      <c r="AU119" s="934"/>
      <c r="AV119" s="935"/>
      <c r="AW119" s="935"/>
      <c r="AX119" s="935"/>
      <c r="AY119" s="935"/>
      <c r="AZ119" s="251" t="s">
        <v>197</v>
      </c>
      <c r="BA119" s="251"/>
      <c r="BB119" s="251"/>
      <c r="BC119" s="251"/>
      <c r="BD119" s="251"/>
      <c r="BE119" s="251"/>
      <c r="BF119" s="251"/>
      <c r="BG119" s="251"/>
      <c r="BH119" s="251"/>
      <c r="BI119" s="251"/>
      <c r="BJ119" s="251"/>
      <c r="BK119" s="251"/>
      <c r="BL119" s="251"/>
      <c r="BM119" s="251"/>
      <c r="BN119" s="251"/>
      <c r="BO119" s="877" t="s">
        <v>478</v>
      </c>
      <c r="BP119" s="878"/>
      <c r="BQ119" s="879">
        <v>20440627</v>
      </c>
      <c r="BR119" s="845"/>
      <c r="BS119" s="845"/>
      <c r="BT119" s="845"/>
      <c r="BU119" s="845"/>
      <c r="BV119" s="845">
        <v>20696604</v>
      </c>
      <c r="BW119" s="845"/>
      <c r="BX119" s="845"/>
      <c r="BY119" s="845"/>
      <c r="BZ119" s="845"/>
      <c r="CA119" s="845">
        <v>20271400</v>
      </c>
      <c r="CB119" s="845"/>
      <c r="CC119" s="845"/>
      <c r="CD119" s="845"/>
      <c r="CE119" s="845"/>
      <c r="CF119" s="748"/>
      <c r="CG119" s="749"/>
      <c r="CH119" s="749"/>
      <c r="CI119" s="749"/>
      <c r="CJ119" s="834"/>
      <c r="CK119" s="928"/>
      <c r="CL119" s="823"/>
      <c r="CM119" s="838" t="s">
        <v>479</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t="s">
        <v>446</v>
      </c>
      <c r="DH119" s="764"/>
      <c r="DI119" s="764"/>
      <c r="DJ119" s="764"/>
      <c r="DK119" s="765"/>
      <c r="DL119" s="766" t="s">
        <v>472</v>
      </c>
      <c r="DM119" s="764"/>
      <c r="DN119" s="764"/>
      <c r="DO119" s="764"/>
      <c r="DP119" s="765"/>
      <c r="DQ119" s="766" t="s">
        <v>472</v>
      </c>
      <c r="DR119" s="764"/>
      <c r="DS119" s="764"/>
      <c r="DT119" s="764"/>
      <c r="DU119" s="765"/>
      <c r="DV119" s="848" t="s">
        <v>477</v>
      </c>
      <c r="DW119" s="849"/>
      <c r="DX119" s="849"/>
      <c r="DY119" s="849"/>
      <c r="DZ119" s="850"/>
    </row>
    <row r="120" spans="1:130" s="230" customFormat="1" ht="26.25" customHeight="1" x14ac:dyDescent="0.15">
      <c r="A120" s="820"/>
      <c r="B120" s="821"/>
      <c r="C120" s="815" t="s">
        <v>449</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475</v>
      </c>
      <c r="AB120" s="780"/>
      <c r="AC120" s="780"/>
      <c r="AD120" s="780"/>
      <c r="AE120" s="781"/>
      <c r="AF120" s="782" t="s">
        <v>446</v>
      </c>
      <c r="AG120" s="780"/>
      <c r="AH120" s="780"/>
      <c r="AI120" s="780"/>
      <c r="AJ120" s="781"/>
      <c r="AK120" s="782" t="s">
        <v>473</v>
      </c>
      <c r="AL120" s="780"/>
      <c r="AM120" s="780"/>
      <c r="AN120" s="780"/>
      <c r="AO120" s="781"/>
      <c r="AP120" s="824" t="s">
        <v>480</v>
      </c>
      <c r="AQ120" s="825"/>
      <c r="AR120" s="825"/>
      <c r="AS120" s="825"/>
      <c r="AT120" s="826"/>
      <c r="AU120" s="880" t="s">
        <v>481</v>
      </c>
      <c r="AV120" s="881"/>
      <c r="AW120" s="881"/>
      <c r="AX120" s="881"/>
      <c r="AY120" s="882"/>
      <c r="AZ120" s="860" t="s">
        <v>482</v>
      </c>
      <c r="BA120" s="808"/>
      <c r="BB120" s="808"/>
      <c r="BC120" s="808"/>
      <c r="BD120" s="808"/>
      <c r="BE120" s="808"/>
      <c r="BF120" s="808"/>
      <c r="BG120" s="808"/>
      <c r="BH120" s="808"/>
      <c r="BI120" s="808"/>
      <c r="BJ120" s="808"/>
      <c r="BK120" s="808"/>
      <c r="BL120" s="808"/>
      <c r="BM120" s="808"/>
      <c r="BN120" s="808"/>
      <c r="BO120" s="808"/>
      <c r="BP120" s="809"/>
      <c r="BQ120" s="861">
        <v>6415753</v>
      </c>
      <c r="BR120" s="842"/>
      <c r="BS120" s="842"/>
      <c r="BT120" s="842"/>
      <c r="BU120" s="842"/>
      <c r="BV120" s="842">
        <v>8008637</v>
      </c>
      <c r="BW120" s="842"/>
      <c r="BX120" s="842"/>
      <c r="BY120" s="842"/>
      <c r="BZ120" s="842"/>
      <c r="CA120" s="842">
        <v>9317354</v>
      </c>
      <c r="CB120" s="842"/>
      <c r="CC120" s="842"/>
      <c r="CD120" s="842"/>
      <c r="CE120" s="842"/>
      <c r="CF120" s="866">
        <v>80.599999999999994</v>
      </c>
      <c r="CG120" s="867"/>
      <c r="CH120" s="867"/>
      <c r="CI120" s="867"/>
      <c r="CJ120" s="867"/>
      <c r="CK120" s="868" t="s">
        <v>483</v>
      </c>
      <c r="CL120" s="852"/>
      <c r="CM120" s="852"/>
      <c r="CN120" s="852"/>
      <c r="CO120" s="853"/>
      <c r="CP120" s="872" t="s">
        <v>484</v>
      </c>
      <c r="CQ120" s="873"/>
      <c r="CR120" s="873"/>
      <c r="CS120" s="873"/>
      <c r="CT120" s="873"/>
      <c r="CU120" s="873"/>
      <c r="CV120" s="873"/>
      <c r="CW120" s="873"/>
      <c r="CX120" s="873"/>
      <c r="CY120" s="873"/>
      <c r="CZ120" s="873"/>
      <c r="DA120" s="873"/>
      <c r="DB120" s="873"/>
      <c r="DC120" s="873"/>
      <c r="DD120" s="873"/>
      <c r="DE120" s="873"/>
      <c r="DF120" s="874"/>
      <c r="DG120" s="861">
        <v>5792953</v>
      </c>
      <c r="DH120" s="842"/>
      <c r="DI120" s="842"/>
      <c r="DJ120" s="842"/>
      <c r="DK120" s="842"/>
      <c r="DL120" s="842">
        <v>5510430</v>
      </c>
      <c r="DM120" s="842"/>
      <c r="DN120" s="842"/>
      <c r="DO120" s="842"/>
      <c r="DP120" s="842"/>
      <c r="DQ120" s="842">
        <v>4677660</v>
      </c>
      <c r="DR120" s="842"/>
      <c r="DS120" s="842"/>
      <c r="DT120" s="842"/>
      <c r="DU120" s="842"/>
      <c r="DV120" s="843">
        <v>40.5</v>
      </c>
      <c r="DW120" s="843"/>
      <c r="DX120" s="843"/>
      <c r="DY120" s="843"/>
      <c r="DZ120" s="844"/>
    </row>
    <row r="121" spans="1:130" s="230" customFormat="1" ht="26.25" customHeight="1" x14ac:dyDescent="0.15">
      <c r="A121" s="820"/>
      <c r="B121" s="821"/>
      <c r="C121" s="863" t="s">
        <v>485</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t="s">
        <v>480</v>
      </c>
      <c r="AB121" s="780"/>
      <c r="AC121" s="780"/>
      <c r="AD121" s="780"/>
      <c r="AE121" s="781"/>
      <c r="AF121" s="782" t="s">
        <v>477</v>
      </c>
      <c r="AG121" s="780"/>
      <c r="AH121" s="780"/>
      <c r="AI121" s="780"/>
      <c r="AJ121" s="781"/>
      <c r="AK121" s="782" t="s">
        <v>480</v>
      </c>
      <c r="AL121" s="780"/>
      <c r="AM121" s="780"/>
      <c r="AN121" s="780"/>
      <c r="AO121" s="781"/>
      <c r="AP121" s="824" t="s">
        <v>477</v>
      </c>
      <c r="AQ121" s="825"/>
      <c r="AR121" s="825"/>
      <c r="AS121" s="825"/>
      <c r="AT121" s="826"/>
      <c r="AU121" s="883"/>
      <c r="AV121" s="884"/>
      <c r="AW121" s="884"/>
      <c r="AX121" s="884"/>
      <c r="AY121" s="885"/>
      <c r="AZ121" s="815" t="s">
        <v>486</v>
      </c>
      <c r="BA121" s="752"/>
      <c r="BB121" s="752"/>
      <c r="BC121" s="752"/>
      <c r="BD121" s="752"/>
      <c r="BE121" s="752"/>
      <c r="BF121" s="752"/>
      <c r="BG121" s="752"/>
      <c r="BH121" s="752"/>
      <c r="BI121" s="752"/>
      <c r="BJ121" s="752"/>
      <c r="BK121" s="752"/>
      <c r="BL121" s="752"/>
      <c r="BM121" s="752"/>
      <c r="BN121" s="752"/>
      <c r="BO121" s="752"/>
      <c r="BP121" s="753"/>
      <c r="BQ121" s="816">
        <v>319856</v>
      </c>
      <c r="BR121" s="817"/>
      <c r="BS121" s="817"/>
      <c r="BT121" s="817"/>
      <c r="BU121" s="817"/>
      <c r="BV121" s="817">
        <v>228910</v>
      </c>
      <c r="BW121" s="817"/>
      <c r="BX121" s="817"/>
      <c r="BY121" s="817"/>
      <c r="BZ121" s="817"/>
      <c r="CA121" s="817">
        <v>234231</v>
      </c>
      <c r="CB121" s="817"/>
      <c r="CC121" s="817"/>
      <c r="CD121" s="817"/>
      <c r="CE121" s="817"/>
      <c r="CF121" s="875">
        <v>2</v>
      </c>
      <c r="CG121" s="876"/>
      <c r="CH121" s="876"/>
      <c r="CI121" s="876"/>
      <c r="CJ121" s="876"/>
      <c r="CK121" s="869"/>
      <c r="CL121" s="855"/>
      <c r="CM121" s="855"/>
      <c r="CN121" s="855"/>
      <c r="CO121" s="856"/>
      <c r="CP121" s="835" t="s">
        <v>487</v>
      </c>
      <c r="CQ121" s="836"/>
      <c r="CR121" s="836"/>
      <c r="CS121" s="836"/>
      <c r="CT121" s="836"/>
      <c r="CU121" s="836"/>
      <c r="CV121" s="836"/>
      <c r="CW121" s="836"/>
      <c r="CX121" s="836"/>
      <c r="CY121" s="836"/>
      <c r="CZ121" s="836"/>
      <c r="DA121" s="836"/>
      <c r="DB121" s="836"/>
      <c r="DC121" s="836"/>
      <c r="DD121" s="836"/>
      <c r="DE121" s="836"/>
      <c r="DF121" s="837"/>
      <c r="DG121" s="816">
        <v>10296</v>
      </c>
      <c r="DH121" s="817"/>
      <c r="DI121" s="817"/>
      <c r="DJ121" s="817"/>
      <c r="DK121" s="817"/>
      <c r="DL121" s="817">
        <v>11111</v>
      </c>
      <c r="DM121" s="817"/>
      <c r="DN121" s="817"/>
      <c r="DO121" s="817"/>
      <c r="DP121" s="817"/>
      <c r="DQ121" s="817">
        <v>9844</v>
      </c>
      <c r="DR121" s="817"/>
      <c r="DS121" s="817"/>
      <c r="DT121" s="817"/>
      <c r="DU121" s="817"/>
      <c r="DV121" s="794">
        <v>0.1</v>
      </c>
      <c r="DW121" s="794"/>
      <c r="DX121" s="794"/>
      <c r="DY121" s="794"/>
      <c r="DZ121" s="795"/>
    </row>
    <row r="122" spans="1:130" s="230" customFormat="1" ht="26.25" customHeight="1" x14ac:dyDescent="0.15">
      <c r="A122" s="820"/>
      <c r="B122" s="821"/>
      <c r="C122" s="815" t="s">
        <v>461</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472</v>
      </c>
      <c r="AB122" s="780"/>
      <c r="AC122" s="780"/>
      <c r="AD122" s="780"/>
      <c r="AE122" s="781"/>
      <c r="AF122" s="782" t="s">
        <v>472</v>
      </c>
      <c r="AG122" s="780"/>
      <c r="AH122" s="780"/>
      <c r="AI122" s="780"/>
      <c r="AJ122" s="781"/>
      <c r="AK122" s="782" t="s">
        <v>473</v>
      </c>
      <c r="AL122" s="780"/>
      <c r="AM122" s="780"/>
      <c r="AN122" s="780"/>
      <c r="AO122" s="781"/>
      <c r="AP122" s="824" t="s">
        <v>488</v>
      </c>
      <c r="AQ122" s="825"/>
      <c r="AR122" s="825"/>
      <c r="AS122" s="825"/>
      <c r="AT122" s="826"/>
      <c r="AU122" s="883"/>
      <c r="AV122" s="884"/>
      <c r="AW122" s="884"/>
      <c r="AX122" s="884"/>
      <c r="AY122" s="885"/>
      <c r="AZ122" s="838" t="s">
        <v>489</v>
      </c>
      <c r="BA122" s="839"/>
      <c r="BB122" s="839"/>
      <c r="BC122" s="839"/>
      <c r="BD122" s="839"/>
      <c r="BE122" s="839"/>
      <c r="BF122" s="839"/>
      <c r="BG122" s="839"/>
      <c r="BH122" s="839"/>
      <c r="BI122" s="839"/>
      <c r="BJ122" s="839"/>
      <c r="BK122" s="839"/>
      <c r="BL122" s="839"/>
      <c r="BM122" s="839"/>
      <c r="BN122" s="839"/>
      <c r="BO122" s="839"/>
      <c r="BP122" s="840"/>
      <c r="BQ122" s="879">
        <v>17314465</v>
      </c>
      <c r="BR122" s="845"/>
      <c r="BS122" s="845"/>
      <c r="BT122" s="845"/>
      <c r="BU122" s="845"/>
      <c r="BV122" s="845">
        <v>17306921</v>
      </c>
      <c r="BW122" s="845"/>
      <c r="BX122" s="845"/>
      <c r="BY122" s="845"/>
      <c r="BZ122" s="845"/>
      <c r="CA122" s="845">
        <v>17077357</v>
      </c>
      <c r="CB122" s="845"/>
      <c r="CC122" s="845"/>
      <c r="CD122" s="845"/>
      <c r="CE122" s="845"/>
      <c r="CF122" s="846">
        <v>147.80000000000001</v>
      </c>
      <c r="CG122" s="847"/>
      <c r="CH122" s="847"/>
      <c r="CI122" s="847"/>
      <c r="CJ122" s="847"/>
      <c r="CK122" s="869"/>
      <c r="CL122" s="855"/>
      <c r="CM122" s="855"/>
      <c r="CN122" s="855"/>
      <c r="CO122" s="856"/>
      <c r="CP122" s="835"/>
      <c r="CQ122" s="836"/>
      <c r="CR122" s="836"/>
      <c r="CS122" s="836"/>
      <c r="CT122" s="836"/>
      <c r="CU122" s="836"/>
      <c r="CV122" s="836"/>
      <c r="CW122" s="836"/>
      <c r="CX122" s="836"/>
      <c r="CY122" s="836"/>
      <c r="CZ122" s="836"/>
      <c r="DA122" s="836"/>
      <c r="DB122" s="836"/>
      <c r="DC122" s="836"/>
      <c r="DD122" s="836"/>
      <c r="DE122" s="836"/>
      <c r="DF122" s="837"/>
      <c r="DG122" s="816"/>
      <c r="DH122" s="817"/>
      <c r="DI122" s="817"/>
      <c r="DJ122" s="817"/>
      <c r="DK122" s="817"/>
      <c r="DL122" s="817"/>
      <c r="DM122" s="817"/>
      <c r="DN122" s="817"/>
      <c r="DO122" s="817"/>
      <c r="DP122" s="817"/>
      <c r="DQ122" s="817"/>
      <c r="DR122" s="817"/>
      <c r="DS122" s="817"/>
      <c r="DT122" s="817"/>
      <c r="DU122" s="817"/>
      <c r="DV122" s="794"/>
      <c r="DW122" s="794"/>
      <c r="DX122" s="794"/>
      <c r="DY122" s="794"/>
      <c r="DZ122" s="795"/>
    </row>
    <row r="123" spans="1:130" s="230" customFormat="1" ht="26.25" customHeight="1" x14ac:dyDescent="0.15">
      <c r="A123" s="820"/>
      <c r="B123" s="821"/>
      <c r="C123" s="815" t="s">
        <v>467</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475</v>
      </c>
      <c r="AB123" s="780"/>
      <c r="AC123" s="780"/>
      <c r="AD123" s="780"/>
      <c r="AE123" s="781"/>
      <c r="AF123" s="782" t="s">
        <v>446</v>
      </c>
      <c r="AG123" s="780"/>
      <c r="AH123" s="780"/>
      <c r="AI123" s="780"/>
      <c r="AJ123" s="781"/>
      <c r="AK123" s="782" t="s">
        <v>472</v>
      </c>
      <c r="AL123" s="780"/>
      <c r="AM123" s="780"/>
      <c r="AN123" s="780"/>
      <c r="AO123" s="781"/>
      <c r="AP123" s="824" t="s">
        <v>490</v>
      </c>
      <c r="AQ123" s="825"/>
      <c r="AR123" s="825"/>
      <c r="AS123" s="825"/>
      <c r="AT123" s="826"/>
      <c r="AU123" s="886"/>
      <c r="AV123" s="887"/>
      <c r="AW123" s="887"/>
      <c r="AX123" s="887"/>
      <c r="AY123" s="887"/>
      <c r="AZ123" s="251" t="s">
        <v>197</v>
      </c>
      <c r="BA123" s="251"/>
      <c r="BB123" s="251"/>
      <c r="BC123" s="251"/>
      <c r="BD123" s="251"/>
      <c r="BE123" s="251"/>
      <c r="BF123" s="251"/>
      <c r="BG123" s="251"/>
      <c r="BH123" s="251"/>
      <c r="BI123" s="251"/>
      <c r="BJ123" s="251"/>
      <c r="BK123" s="251"/>
      <c r="BL123" s="251"/>
      <c r="BM123" s="251"/>
      <c r="BN123" s="251"/>
      <c r="BO123" s="877" t="s">
        <v>491</v>
      </c>
      <c r="BP123" s="878"/>
      <c r="BQ123" s="832">
        <v>24050074</v>
      </c>
      <c r="BR123" s="833"/>
      <c r="BS123" s="833"/>
      <c r="BT123" s="833"/>
      <c r="BU123" s="833"/>
      <c r="BV123" s="833">
        <v>25544468</v>
      </c>
      <c r="BW123" s="833"/>
      <c r="BX123" s="833"/>
      <c r="BY123" s="833"/>
      <c r="BZ123" s="833"/>
      <c r="CA123" s="833">
        <v>26628942</v>
      </c>
      <c r="CB123" s="833"/>
      <c r="CC123" s="833"/>
      <c r="CD123" s="833"/>
      <c r="CE123" s="833"/>
      <c r="CF123" s="748"/>
      <c r="CG123" s="749"/>
      <c r="CH123" s="749"/>
      <c r="CI123" s="749"/>
      <c r="CJ123" s="834"/>
      <c r="CK123" s="869"/>
      <c r="CL123" s="855"/>
      <c r="CM123" s="855"/>
      <c r="CN123" s="855"/>
      <c r="CO123" s="856"/>
      <c r="CP123" s="835"/>
      <c r="CQ123" s="836"/>
      <c r="CR123" s="836"/>
      <c r="CS123" s="836"/>
      <c r="CT123" s="836"/>
      <c r="CU123" s="836"/>
      <c r="CV123" s="836"/>
      <c r="CW123" s="836"/>
      <c r="CX123" s="836"/>
      <c r="CY123" s="836"/>
      <c r="CZ123" s="836"/>
      <c r="DA123" s="836"/>
      <c r="DB123" s="836"/>
      <c r="DC123" s="836"/>
      <c r="DD123" s="836"/>
      <c r="DE123" s="836"/>
      <c r="DF123" s="837"/>
      <c r="DG123" s="779"/>
      <c r="DH123" s="780"/>
      <c r="DI123" s="780"/>
      <c r="DJ123" s="780"/>
      <c r="DK123" s="781"/>
      <c r="DL123" s="782"/>
      <c r="DM123" s="780"/>
      <c r="DN123" s="780"/>
      <c r="DO123" s="780"/>
      <c r="DP123" s="781"/>
      <c r="DQ123" s="782"/>
      <c r="DR123" s="780"/>
      <c r="DS123" s="780"/>
      <c r="DT123" s="780"/>
      <c r="DU123" s="781"/>
      <c r="DV123" s="824"/>
      <c r="DW123" s="825"/>
      <c r="DX123" s="825"/>
      <c r="DY123" s="825"/>
      <c r="DZ123" s="826"/>
    </row>
    <row r="124" spans="1:130" s="230" customFormat="1" ht="26.25" customHeight="1" thickBot="1" x14ac:dyDescent="0.2">
      <c r="A124" s="820"/>
      <c r="B124" s="821"/>
      <c r="C124" s="815" t="s">
        <v>470</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480</v>
      </c>
      <c r="AB124" s="780"/>
      <c r="AC124" s="780"/>
      <c r="AD124" s="780"/>
      <c r="AE124" s="781"/>
      <c r="AF124" s="782" t="s">
        <v>480</v>
      </c>
      <c r="AG124" s="780"/>
      <c r="AH124" s="780"/>
      <c r="AI124" s="780"/>
      <c r="AJ124" s="781"/>
      <c r="AK124" s="782" t="s">
        <v>477</v>
      </c>
      <c r="AL124" s="780"/>
      <c r="AM124" s="780"/>
      <c r="AN124" s="780"/>
      <c r="AO124" s="781"/>
      <c r="AP124" s="824" t="s">
        <v>488</v>
      </c>
      <c r="AQ124" s="825"/>
      <c r="AR124" s="825"/>
      <c r="AS124" s="825"/>
      <c r="AT124" s="826"/>
      <c r="AU124" s="827" t="s">
        <v>492</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t="s">
        <v>475</v>
      </c>
      <c r="BR124" s="831"/>
      <c r="BS124" s="831"/>
      <c r="BT124" s="831"/>
      <c r="BU124" s="831"/>
      <c r="BV124" s="831" t="s">
        <v>472</v>
      </c>
      <c r="BW124" s="831"/>
      <c r="BX124" s="831"/>
      <c r="BY124" s="831"/>
      <c r="BZ124" s="831"/>
      <c r="CA124" s="831" t="s">
        <v>132</v>
      </c>
      <c r="CB124" s="831"/>
      <c r="CC124" s="831"/>
      <c r="CD124" s="831"/>
      <c r="CE124" s="831"/>
      <c r="CF124" s="726"/>
      <c r="CG124" s="727"/>
      <c r="CH124" s="727"/>
      <c r="CI124" s="727"/>
      <c r="CJ124" s="862"/>
      <c r="CK124" s="870"/>
      <c r="CL124" s="870"/>
      <c r="CM124" s="870"/>
      <c r="CN124" s="870"/>
      <c r="CO124" s="871"/>
      <c r="CP124" s="835" t="s">
        <v>493</v>
      </c>
      <c r="CQ124" s="836"/>
      <c r="CR124" s="836"/>
      <c r="CS124" s="836"/>
      <c r="CT124" s="836"/>
      <c r="CU124" s="836"/>
      <c r="CV124" s="836"/>
      <c r="CW124" s="836"/>
      <c r="CX124" s="836"/>
      <c r="CY124" s="836"/>
      <c r="CZ124" s="836"/>
      <c r="DA124" s="836"/>
      <c r="DB124" s="836"/>
      <c r="DC124" s="836"/>
      <c r="DD124" s="836"/>
      <c r="DE124" s="836"/>
      <c r="DF124" s="837"/>
      <c r="DG124" s="763" t="s">
        <v>132</v>
      </c>
      <c r="DH124" s="764"/>
      <c r="DI124" s="764"/>
      <c r="DJ124" s="764"/>
      <c r="DK124" s="765"/>
      <c r="DL124" s="766" t="s">
        <v>446</v>
      </c>
      <c r="DM124" s="764"/>
      <c r="DN124" s="764"/>
      <c r="DO124" s="764"/>
      <c r="DP124" s="765"/>
      <c r="DQ124" s="766" t="s">
        <v>480</v>
      </c>
      <c r="DR124" s="764"/>
      <c r="DS124" s="764"/>
      <c r="DT124" s="764"/>
      <c r="DU124" s="765"/>
      <c r="DV124" s="848" t="s">
        <v>132</v>
      </c>
      <c r="DW124" s="849"/>
      <c r="DX124" s="849"/>
      <c r="DY124" s="849"/>
      <c r="DZ124" s="850"/>
    </row>
    <row r="125" spans="1:130" s="230" customFormat="1" ht="26.25" customHeight="1" x14ac:dyDescent="0.15">
      <c r="A125" s="820"/>
      <c r="B125" s="821"/>
      <c r="C125" s="815" t="s">
        <v>474</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490</v>
      </c>
      <c r="AB125" s="780"/>
      <c r="AC125" s="780"/>
      <c r="AD125" s="780"/>
      <c r="AE125" s="781"/>
      <c r="AF125" s="782" t="s">
        <v>477</v>
      </c>
      <c r="AG125" s="780"/>
      <c r="AH125" s="780"/>
      <c r="AI125" s="780"/>
      <c r="AJ125" s="781"/>
      <c r="AK125" s="782" t="s">
        <v>477</v>
      </c>
      <c r="AL125" s="780"/>
      <c r="AM125" s="780"/>
      <c r="AN125" s="780"/>
      <c r="AO125" s="781"/>
      <c r="AP125" s="824" t="s">
        <v>132</v>
      </c>
      <c r="AQ125" s="825"/>
      <c r="AR125" s="825"/>
      <c r="AS125" s="825"/>
      <c r="AT125" s="82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51" t="s">
        <v>494</v>
      </c>
      <c r="CL125" s="852"/>
      <c r="CM125" s="852"/>
      <c r="CN125" s="852"/>
      <c r="CO125" s="853"/>
      <c r="CP125" s="860" t="s">
        <v>495</v>
      </c>
      <c r="CQ125" s="808"/>
      <c r="CR125" s="808"/>
      <c r="CS125" s="808"/>
      <c r="CT125" s="808"/>
      <c r="CU125" s="808"/>
      <c r="CV125" s="808"/>
      <c r="CW125" s="808"/>
      <c r="CX125" s="808"/>
      <c r="CY125" s="808"/>
      <c r="CZ125" s="808"/>
      <c r="DA125" s="808"/>
      <c r="DB125" s="808"/>
      <c r="DC125" s="808"/>
      <c r="DD125" s="808"/>
      <c r="DE125" s="808"/>
      <c r="DF125" s="809"/>
      <c r="DG125" s="861" t="s">
        <v>472</v>
      </c>
      <c r="DH125" s="842"/>
      <c r="DI125" s="842"/>
      <c r="DJ125" s="842"/>
      <c r="DK125" s="842"/>
      <c r="DL125" s="842" t="s">
        <v>496</v>
      </c>
      <c r="DM125" s="842"/>
      <c r="DN125" s="842"/>
      <c r="DO125" s="842"/>
      <c r="DP125" s="842"/>
      <c r="DQ125" s="842" t="s">
        <v>132</v>
      </c>
      <c r="DR125" s="842"/>
      <c r="DS125" s="842"/>
      <c r="DT125" s="842"/>
      <c r="DU125" s="842"/>
      <c r="DV125" s="843" t="s">
        <v>475</v>
      </c>
      <c r="DW125" s="843"/>
      <c r="DX125" s="843"/>
      <c r="DY125" s="843"/>
      <c r="DZ125" s="844"/>
    </row>
    <row r="126" spans="1:130" s="230" customFormat="1" ht="26.25" customHeight="1" thickBot="1" x14ac:dyDescent="0.2">
      <c r="A126" s="820"/>
      <c r="B126" s="821"/>
      <c r="C126" s="815" t="s">
        <v>479</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v>81055</v>
      </c>
      <c r="AB126" s="780"/>
      <c r="AC126" s="780"/>
      <c r="AD126" s="780"/>
      <c r="AE126" s="781"/>
      <c r="AF126" s="782">
        <v>80413</v>
      </c>
      <c r="AG126" s="780"/>
      <c r="AH126" s="780"/>
      <c r="AI126" s="780"/>
      <c r="AJ126" s="781"/>
      <c r="AK126" s="782">
        <v>79519</v>
      </c>
      <c r="AL126" s="780"/>
      <c r="AM126" s="780"/>
      <c r="AN126" s="780"/>
      <c r="AO126" s="781"/>
      <c r="AP126" s="824">
        <v>0.7</v>
      </c>
      <c r="AQ126" s="825"/>
      <c r="AR126" s="825"/>
      <c r="AS126" s="825"/>
      <c r="AT126" s="82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54"/>
      <c r="CL126" s="855"/>
      <c r="CM126" s="855"/>
      <c r="CN126" s="855"/>
      <c r="CO126" s="856"/>
      <c r="CP126" s="815" t="s">
        <v>497</v>
      </c>
      <c r="CQ126" s="752"/>
      <c r="CR126" s="752"/>
      <c r="CS126" s="752"/>
      <c r="CT126" s="752"/>
      <c r="CU126" s="752"/>
      <c r="CV126" s="752"/>
      <c r="CW126" s="752"/>
      <c r="CX126" s="752"/>
      <c r="CY126" s="752"/>
      <c r="CZ126" s="752"/>
      <c r="DA126" s="752"/>
      <c r="DB126" s="752"/>
      <c r="DC126" s="752"/>
      <c r="DD126" s="752"/>
      <c r="DE126" s="752"/>
      <c r="DF126" s="753"/>
      <c r="DG126" s="816">
        <v>173070</v>
      </c>
      <c r="DH126" s="817"/>
      <c r="DI126" s="817"/>
      <c r="DJ126" s="817"/>
      <c r="DK126" s="817"/>
      <c r="DL126" s="817">
        <v>279357</v>
      </c>
      <c r="DM126" s="817"/>
      <c r="DN126" s="817"/>
      <c r="DO126" s="817"/>
      <c r="DP126" s="817"/>
      <c r="DQ126" s="817">
        <v>81324</v>
      </c>
      <c r="DR126" s="817"/>
      <c r="DS126" s="817"/>
      <c r="DT126" s="817"/>
      <c r="DU126" s="817"/>
      <c r="DV126" s="794">
        <v>0.7</v>
      </c>
      <c r="DW126" s="794"/>
      <c r="DX126" s="794"/>
      <c r="DY126" s="794"/>
      <c r="DZ126" s="795"/>
    </row>
    <row r="127" spans="1:130" s="230" customFormat="1" ht="26.25" customHeight="1" x14ac:dyDescent="0.15">
      <c r="A127" s="822"/>
      <c r="B127" s="823"/>
      <c r="C127" s="838" t="s">
        <v>498</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t="s">
        <v>472</v>
      </c>
      <c r="AB127" s="780"/>
      <c r="AC127" s="780"/>
      <c r="AD127" s="780"/>
      <c r="AE127" s="781"/>
      <c r="AF127" s="782" t="s">
        <v>477</v>
      </c>
      <c r="AG127" s="780"/>
      <c r="AH127" s="780"/>
      <c r="AI127" s="780"/>
      <c r="AJ127" s="781"/>
      <c r="AK127" s="782" t="s">
        <v>477</v>
      </c>
      <c r="AL127" s="780"/>
      <c r="AM127" s="780"/>
      <c r="AN127" s="780"/>
      <c r="AO127" s="781"/>
      <c r="AP127" s="824" t="s">
        <v>475</v>
      </c>
      <c r="AQ127" s="825"/>
      <c r="AR127" s="825"/>
      <c r="AS127" s="825"/>
      <c r="AT127" s="826"/>
      <c r="AU127" s="232"/>
      <c r="AV127" s="232"/>
      <c r="AW127" s="232"/>
      <c r="AX127" s="841" t="s">
        <v>499</v>
      </c>
      <c r="AY127" s="812"/>
      <c r="AZ127" s="812"/>
      <c r="BA127" s="812"/>
      <c r="BB127" s="812"/>
      <c r="BC127" s="812"/>
      <c r="BD127" s="812"/>
      <c r="BE127" s="813"/>
      <c r="BF127" s="811" t="s">
        <v>500</v>
      </c>
      <c r="BG127" s="812"/>
      <c r="BH127" s="812"/>
      <c r="BI127" s="812"/>
      <c r="BJ127" s="812"/>
      <c r="BK127" s="812"/>
      <c r="BL127" s="813"/>
      <c r="BM127" s="811" t="s">
        <v>501</v>
      </c>
      <c r="BN127" s="812"/>
      <c r="BO127" s="812"/>
      <c r="BP127" s="812"/>
      <c r="BQ127" s="812"/>
      <c r="BR127" s="812"/>
      <c r="BS127" s="813"/>
      <c r="BT127" s="811" t="s">
        <v>502</v>
      </c>
      <c r="BU127" s="812"/>
      <c r="BV127" s="812"/>
      <c r="BW127" s="812"/>
      <c r="BX127" s="812"/>
      <c r="BY127" s="812"/>
      <c r="BZ127" s="814"/>
      <c r="CA127" s="232"/>
      <c r="CB127" s="232"/>
      <c r="CC127" s="232"/>
      <c r="CD127" s="255"/>
      <c r="CE127" s="255"/>
      <c r="CF127" s="255"/>
      <c r="CG127" s="232"/>
      <c r="CH127" s="232"/>
      <c r="CI127" s="232"/>
      <c r="CJ127" s="254"/>
      <c r="CK127" s="854"/>
      <c r="CL127" s="855"/>
      <c r="CM127" s="855"/>
      <c r="CN127" s="855"/>
      <c r="CO127" s="856"/>
      <c r="CP127" s="815" t="s">
        <v>503</v>
      </c>
      <c r="CQ127" s="752"/>
      <c r="CR127" s="752"/>
      <c r="CS127" s="752"/>
      <c r="CT127" s="752"/>
      <c r="CU127" s="752"/>
      <c r="CV127" s="752"/>
      <c r="CW127" s="752"/>
      <c r="CX127" s="752"/>
      <c r="CY127" s="752"/>
      <c r="CZ127" s="752"/>
      <c r="DA127" s="752"/>
      <c r="DB127" s="752"/>
      <c r="DC127" s="752"/>
      <c r="DD127" s="752"/>
      <c r="DE127" s="752"/>
      <c r="DF127" s="753"/>
      <c r="DG127" s="816" t="s">
        <v>475</v>
      </c>
      <c r="DH127" s="817"/>
      <c r="DI127" s="817"/>
      <c r="DJ127" s="817"/>
      <c r="DK127" s="817"/>
      <c r="DL127" s="817" t="s">
        <v>488</v>
      </c>
      <c r="DM127" s="817"/>
      <c r="DN127" s="817"/>
      <c r="DO127" s="817"/>
      <c r="DP127" s="817"/>
      <c r="DQ127" s="817" t="s">
        <v>480</v>
      </c>
      <c r="DR127" s="817"/>
      <c r="DS127" s="817"/>
      <c r="DT127" s="817"/>
      <c r="DU127" s="817"/>
      <c r="DV127" s="794" t="s">
        <v>472</v>
      </c>
      <c r="DW127" s="794"/>
      <c r="DX127" s="794"/>
      <c r="DY127" s="794"/>
      <c r="DZ127" s="795"/>
    </row>
    <row r="128" spans="1:130" s="230" customFormat="1" ht="26.25" customHeight="1" thickBot="1" x14ac:dyDescent="0.2">
      <c r="A128" s="796" t="s">
        <v>504</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505</v>
      </c>
      <c r="X128" s="798"/>
      <c r="Y128" s="798"/>
      <c r="Z128" s="799"/>
      <c r="AA128" s="800">
        <v>26055</v>
      </c>
      <c r="AB128" s="801"/>
      <c r="AC128" s="801"/>
      <c r="AD128" s="801"/>
      <c r="AE128" s="802"/>
      <c r="AF128" s="803">
        <v>21734</v>
      </c>
      <c r="AG128" s="801"/>
      <c r="AH128" s="801"/>
      <c r="AI128" s="801"/>
      <c r="AJ128" s="802"/>
      <c r="AK128" s="803">
        <v>15821</v>
      </c>
      <c r="AL128" s="801"/>
      <c r="AM128" s="801"/>
      <c r="AN128" s="801"/>
      <c r="AO128" s="802"/>
      <c r="AP128" s="804"/>
      <c r="AQ128" s="805"/>
      <c r="AR128" s="805"/>
      <c r="AS128" s="805"/>
      <c r="AT128" s="806"/>
      <c r="AU128" s="232"/>
      <c r="AV128" s="232"/>
      <c r="AW128" s="232"/>
      <c r="AX128" s="807" t="s">
        <v>506</v>
      </c>
      <c r="AY128" s="808"/>
      <c r="AZ128" s="808"/>
      <c r="BA128" s="808"/>
      <c r="BB128" s="808"/>
      <c r="BC128" s="808"/>
      <c r="BD128" s="808"/>
      <c r="BE128" s="809"/>
      <c r="BF128" s="786" t="s">
        <v>401</v>
      </c>
      <c r="BG128" s="787"/>
      <c r="BH128" s="787"/>
      <c r="BI128" s="787"/>
      <c r="BJ128" s="787"/>
      <c r="BK128" s="787"/>
      <c r="BL128" s="810"/>
      <c r="BM128" s="786">
        <v>12.95</v>
      </c>
      <c r="BN128" s="787"/>
      <c r="BO128" s="787"/>
      <c r="BP128" s="787"/>
      <c r="BQ128" s="787"/>
      <c r="BR128" s="787"/>
      <c r="BS128" s="810"/>
      <c r="BT128" s="786">
        <v>20</v>
      </c>
      <c r="BU128" s="787"/>
      <c r="BV128" s="787"/>
      <c r="BW128" s="787"/>
      <c r="BX128" s="787"/>
      <c r="BY128" s="787"/>
      <c r="BZ128" s="788"/>
      <c r="CA128" s="255"/>
      <c r="CB128" s="255"/>
      <c r="CC128" s="255"/>
      <c r="CD128" s="255"/>
      <c r="CE128" s="255"/>
      <c r="CF128" s="255"/>
      <c r="CG128" s="232"/>
      <c r="CH128" s="232"/>
      <c r="CI128" s="232"/>
      <c r="CJ128" s="254"/>
      <c r="CK128" s="857"/>
      <c r="CL128" s="858"/>
      <c r="CM128" s="858"/>
      <c r="CN128" s="858"/>
      <c r="CO128" s="859"/>
      <c r="CP128" s="789" t="s">
        <v>507</v>
      </c>
      <c r="CQ128" s="730"/>
      <c r="CR128" s="730"/>
      <c r="CS128" s="730"/>
      <c r="CT128" s="730"/>
      <c r="CU128" s="730"/>
      <c r="CV128" s="730"/>
      <c r="CW128" s="730"/>
      <c r="CX128" s="730"/>
      <c r="CY128" s="730"/>
      <c r="CZ128" s="730"/>
      <c r="DA128" s="730"/>
      <c r="DB128" s="730"/>
      <c r="DC128" s="730"/>
      <c r="DD128" s="730"/>
      <c r="DE128" s="730"/>
      <c r="DF128" s="731"/>
      <c r="DG128" s="790" t="s">
        <v>446</v>
      </c>
      <c r="DH128" s="791"/>
      <c r="DI128" s="791"/>
      <c r="DJ128" s="791"/>
      <c r="DK128" s="791"/>
      <c r="DL128" s="791" t="s">
        <v>475</v>
      </c>
      <c r="DM128" s="791"/>
      <c r="DN128" s="791"/>
      <c r="DO128" s="791"/>
      <c r="DP128" s="791"/>
      <c r="DQ128" s="791" t="s">
        <v>446</v>
      </c>
      <c r="DR128" s="791"/>
      <c r="DS128" s="791"/>
      <c r="DT128" s="791"/>
      <c r="DU128" s="791"/>
      <c r="DV128" s="792" t="s">
        <v>472</v>
      </c>
      <c r="DW128" s="792"/>
      <c r="DX128" s="792"/>
      <c r="DY128" s="792"/>
      <c r="DZ128" s="793"/>
    </row>
    <row r="129" spans="1:131" s="230" customFormat="1" ht="26.25" customHeight="1" x14ac:dyDescent="0.15">
      <c r="A129" s="774" t="s">
        <v>109</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508</v>
      </c>
      <c r="X129" s="777"/>
      <c r="Y129" s="777"/>
      <c r="Z129" s="778"/>
      <c r="AA129" s="779">
        <v>12142346</v>
      </c>
      <c r="AB129" s="780"/>
      <c r="AC129" s="780"/>
      <c r="AD129" s="780"/>
      <c r="AE129" s="781"/>
      <c r="AF129" s="782">
        <v>13226084</v>
      </c>
      <c r="AG129" s="780"/>
      <c r="AH129" s="780"/>
      <c r="AI129" s="780"/>
      <c r="AJ129" s="781"/>
      <c r="AK129" s="782">
        <v>12957197</v>
      </c>
      <c r="AL129" s="780"/>
      <c r="AM129" s="780"/>
      <c r="AN129" s="780"/>
      <c r="AO129" s="781"/>
      <c r="AP129" s="783"/>
      <c r="AQ129" s="784"/>
      <c r="AR129" s="784"/>
      <c r="AS129" s="784"/>
      <c r="AT129" s="785"/>
      <c r="AU129" s="233"/>
      <c r="AV129" s="233"/>
      <c r="AW129" s="233"/>
      <c r="AX129" s="751" t="s">
        <v>509</v>
      </c>
      <c r="AY129" s="752"/>
      <c r="AZ129" s="752"/>
      <c r="BA129" s="752"/>
      <c r="BB129" s="752"/>
      <c r="BC129" s="752"/>
      <c r="BD129" s="752"/>
      <c r="BE129" s="753"/>
      <c r="BF129" s="770" t="s">
        <v>510</v>
      </c>
      <c r="BG129" s="771"/>
      <c r="BH129" s="771"/>
      <c r="BI129" s="771"/>
      <c r="BJ129" s="771"/>
      <c r="BK129" s="771"/>
      <c r="BL129" s="772"/>
      <c r="BM129" s="770">
        <v>17.95</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774" t="s">
        <v>511</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512</v>
      </c>
      <c r="X130" s="777"/>
      <c r="Y130" s="777"/>
      <c r="Z130" s="778"/>
      <c r="AA130" s="779">
        <v>1431678</v>
      </c>
      <c r="AB130" s="780"/>
      <c r="AC130" s="780"/>
      <c r="AD130" s="780"/>
      <c r="AE130" s="781"/>
      <c r="AF130" s="782">
        <v>1421255</v>
      </c>
      <c r="AG130" s="780"/>
      <c r="AH130" s="780"/>
      <c r="AI130" s="780"/>
      <c r="AJ130" s="781"/>
      <c r="AK130" s="782">
        <v>1399776</v>
      </c>
      <c r="AL130" s="780"/>
      <c r="AM130" s="780"/>
      <c r="AN130" s="780"/>
      <c r="AO130" s="781"/>
      <c r="AP130" s="783"/>
      <c r="AQ130" s="784"/>
      <c r="AR130" s="784"/>
      <c r="AS130" s="784"/>
      <c r="AT130" s="785"/>
      <c r="AU130" s="233"/>
      <c r="AV130" s="233"/>
      <c r="AW130" s="233"/>
      <c r="AX130" s="751" t="s">
        <v>513</v>
      </c>
      <c r="AY130" s="752"/>
      <c r="AZ130" s="752"/>
      <c r="BA130" s="752"/>
      <c r="BB130" s="752"/>
      <c r="BC130" s="752"/>
      <c r="BD130" s="752"/>
      <c r="BE130" s="753"/>
      <c r="BF130" s="754">
        <v>4.4000000000000004</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514</v>
      </c>
      <c r="X131" s="761"/>
      <c r="Y131" s="761"/>
      <c r="Z131" s="762"/>
      <c r="AA131" s="763">
        <v>10710668</v>
      </c>
      <c r="AB131" s="764"/>
      <c r="AC131" s="764"/>
      <c r="AD131" s="764"/>
      <c r="AE131" s="765"/>
      <c r="AF131" s="766">
        <v>11804829</v>
      </c>
      <c r="AG131" s="764"/>
      <c r="AH131" s="764"/>
      <c r="AI131" s="764"/>
      <c r="AJ131" s="765"/>
      <c r="AK131" s="766">
        <v>11557421</v>
      </c>
      <c r="AL131" s="764"/>
      <c r="AM131" s="764"/>
      <c r="AN131" s="764"/>
      <c r="AO131" s="765"/>
      <c r="AP131" s="767"/>
      <c r="AQ131" s="768"/>
      <c r="AR131" s="768"/>
      <c r="AS131" s="768"/>
      <c r="AT131" s="769"/>
      <c r="AU131" s="233"/>
      <c r="AV131" s="233"/>
      <c r="AW131" s="233"/>
      <c r="AX131" s="729" t="s">
        <v>515</v>
      </c>
      <c r="AY131" s="730"/>
      <c r="AZ131" s="730"/>
      <c r="BA131" s="730"/>
      <c r="BB131" s="730"/>
      <c r="BC131" s="730"/>
      <c r="BD131" s="730"/>
      <c r="BE131" s="731"/>
      <c r="BF131" s="732" t="s">
        <v>496</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738" t="s">
        <v>516</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517</v>
      </c>
      <c r="W132" s="742"/>
      <c r="X132" s="742"/>
      <c r="Y132" s="742"/>
      <c r="Z132" s="743"/>
      <c r="AA132" s="744">
        <v>3.688826878</v>
      </c>
      <c r="AB132" s="745"/>
      <c r="AC132" s="745"/>
      <c r="AD132" s="745"/>
      <c r="AE132" s="746"/>
      <c r="AF132" s="747">
        <v>4.3984372839999999</v>
      </c>
      <c r="AG132" s="745"/>
      <c r="AH132" s="745"/>
      <c r="AI132" s="745"/>
      <c r="AJ132" s="746"/>
      <c r="AK132" s="747">
        <v>5.1145839540000004</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518</v>
      </c>
      <c r="W133" s="721"/>
      <c r="X133" s="721"/>
      <c r="Y133" s="721"/>
      <c r="Z133" s="722"/>
      <c r="AA133" s="723">
        <v>5</v>
      </c>
      <c r="AB133" s="724"/>
      <c r="AC133" s="724"/>
      <c r="AD133" s="724"/>
      <c r="AE133" s="725"/>
      <c r="AF133" s="723">
        <v>4.5</v>
      </c>
      <c r="AG133" s="724"/>
      <c r="AH133" s="724"/>
      <c r="AI133" s="724"/>
      <c r="AJ133" s="725"/>
      <c r="AK133" s="723">
        <v>4.4000000000000004</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qxwVkxJ8SCRWWF0GAY435ChAvavrawxcpEihakh2TGxGqOStJZP3V9uQDZUX6BEqn+ppna+jyWa2DrF8ITslXg==" saltValue="mvXO6cUdLyHbLr0i/jB9UA==" spinCount="100000" sheet="1" objects="1" scenarios="1" formatRows="0"/>
  <mergeCells count="2035">
    <mergeCell ref="AU71:AY71"/>
    <mergeCell ref="AU70:AY70"/>
    <mergeCell ref="AU69:AY69"/>
    <mergeCell ref="A2:BI2"/>
    <mergeCell ref="DJ2:DO2"/>
    <mergeCell ref="DQ2:DZ2"/>
    <mergeCell ref="A4:AY4"/>
    <mergeCell ref="BQ4:DZ4"/>
    <mergeCell ref="A5:P6"/>
    <mergeCell ref="Q5:U6"/>
    <mergeCell ref="V5:Z6"/>
    <mergeCell ref="AA5:AE6"/>
    <mergeCell ref="AF5:AJ6"/>
    <mergeCell ref="DL7:DP7"/>
    <mergeCell ref="DQ7:DU7"/>
    <mergeCell ref="DV7:DZ7"/>
    <mergeCell ref="B84:P84"/>
    <mergeCell ref="B83:P83"/>
    <mergeCell ref="B82:P82"/>
    <mergeCell ref="B81:P81"/>
    <mergeCell ref="B80:P80"/>
    <mergeCell ref="B79:P79"/>
    <mergeCell ref="B78:P78"/>
    <mergeCell ref="B77:P77"/>
    <mergeCell ref="B76:P76"/>
    <mergeCell ref="B75:P75"/>
    <mergeCell ref="B74:P74"/>
    <mergeCell ref="B73:P73"/>
    <mergeCell ref="B72:P72"/>
    <mergeCell ref="B71:P71"/>
    <mergeCell ref="B70:P70"/>
    <mergeCell ref="B69:P69"/>
    <mergeCell ref="B68:P68"/>
    <mergeCell ref="AU68:AY68"/>
    <mergeCell ref="BS7:CG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DL68:DP68"/>
    <mergeCell ref="DQ68:DU68"/>
    <mergeCell ref="CR66:CV66"/>
    <mergeCell ref="BS67:CG67"/>
    <mergeCell ref="CH67:CL67"/>
    <mergeCell ref="CM67:CQ67"/>
    <mergeCell ref="CR67:CV67"/>
    <mergeCell ref="AP68:AT68"/>
    <mergeCell ref="AZ68:BD68"/>
    <mergeCell ref="BS68:CG68"/>
    <mergeCell ref="CH68:CL68"/>
    <mergeCell ref="CM68:CQ68"/>
    <mergeCell ref="Q68:U68"/>
    <mergeCell ref="V68:Z68"/>
    <mergeCell ref="AA68:AE68"/>
    <mergeCell ref="AF68:AJ68"/>
    <mergeCell ref="AK68:AO68"/>
    <mergeCell ref="CW67:DA67"/>
    <mergeCell ref="DB67:DF67"/>
    <mergeCell ref="CH70:CL70"/>
    <mergeCell ref="CM70:CQ70"/>
    <mergeCell ref="DG67:DK67"/>
    <mergeCell ref="DL67:DP67"/>
    <mergeCell ref="DQ67:DU67"/>
    <mergeCell ref="DG69:DK69"/>
    <mergeCell ref="DL69:DP69"/>
    <mergeCell ref="DQ69:DU69"/>
    <mergeCell ref="DV69:DZ69"/>
    <mergeCell ref="Q70:U70"/>
    <mergeCell ref="V70:Z70"/>
    <mergeCell ref="AA70:AE70"/>
    <mergeCell ref="AF70:AJ70"/>
    <mergeCell ref="AK70:AO70"/>
    <mergeCell ref="BS69:CG69"/>
    <mergeCell ref="CH69:CL69"/>
    <mergeCell ref="CM69:CQ69"/>
    <mergeCell ref="CR69:CV69"/>
    <mergeCell ref="CW69:DA69"/>
    <mergeCell ref="DB69:DF69"/>
    <mergeCell ref="DV68:DZ68"/>
    <mergeCell ref="Q69:U69"/>
    <mergeCell ref="V69:Z69"/>
    <mergeCell ref="AA69:AE69"/>
    <mergeCell ref="AF69:AJ69"/>
    <mergeCell ref="AK69:AO69"/>
    <mergeCell ref="AP69:AT69"/>
    <mergeCell ref="AZ69:BD69"/>
    <mergeCell ref="CR68:CV68"/>
    <mergeCell ref="CW68:DA68"/>
    <mergeCell ref="DB68:DF68"/>
    <mergeCell ref="DG68:DK68"/>
    <mergeCell ref="DG71:DK71"/>
    <mergeCell ref="DL71:DP71"/>
    <mergeCell ref="DQ71:DU71"/>
    <mergeCell ref="DV71:DZ71"/>
    <mergeCell ref="Q72:U72"/>
    <mergeCell ref="V72:Z72"/>
    <mergeCell ref="AA72:AE72"/>
    <mergeCell ref="AF72:AJ72"/>
    <mergeCell ref="AK72:AO72"/>
    <mergeCell ref="BS71:CG71"/>
    <mergeCell ref="CH71:CL71"/>
    <mergeCell ref="CM71:CQ71"/>
    <mergeCell ref="CR71:CV71"/>
    <mergeCell ref="CW71:DA71"/>
    <mergeCell ref="DB71:DF71"/>
    <mergeCell ref="DV70:DZ70"/>
    <mergeCell ref="Q71:U71"/>
    <mergeCell ref="V71:Z71"/>
    <mergeCell ref="AA71:AE71"/>
    <mergeCell ref="AF71:AJ71"/>
    <mergeCell ref="AK71:AO71"/>
    <mergeCell ref="AP71:AT71"/>
    <mergeCell ref="AZ71:BD71"/>
    <mergeCell ref="CR70:CV70"/>
    <mergeCell ref="CW70:DA70"/>
    <mergeCell ref="DB70:DF70"/>
    <mergeCell ref="DG70:DK70"/>
    <mergeCell ref="DL70:DP70"/>
    <mergeCell ref="DQ70:DU70"/>
    <mergeCell ref="AP70:AT70"/>
    <mergeCell ref="AZ70:BD70"/>
    <mergeCell ref="BS70:CG70"/>
    <mergeCell ref="DV72:DZ72"/>
    <mergeCell ref="Q73:U73"/>
    <mergeCell ref="V73:Z73"/>
    <mergeCell ref="AA73:AE73"/>
    <mergeCell ref="AF73:AJ73"/>
    <mergeCell ref="AK73:AO73"/>
    <mergeCell ref="AP73:AT73"/>
    <mergeCell ref="AZ73:BD73"/>
    <mergeCell ref="CR72:CV72"/>
    <mergeCell ref="CW72:DA72"/>
    <mergeCell ref="DB72:DF72"/>
    <mergeCell ref="DG72:DK72"/>
    <mergeCell ref="DL72:DP72"/>
    <mergeCell ref="DQ72:DU72"/>
    <mergeCell ref="DV74:DZ74"/>
    <mergeCell ref="AP72:AT72"/>
    <mergeCell ref="AZ72:BD72"/>
    <mergeCell ref="BS72:CG72"/>
    <mergeCell ref="CH72:CL72"/>
    <mergeCell ref="CM72:CQ72"/>
    <mergeCell ref="AU74:AY74"/>
    <mergeCell ref="AU73:AY73"/>
    <mergeCell ref="AU72:AY72"/>
    <mergeCell ref="CR74:CV74"/>
    <mergeCell ref="CW74:DA74"/>
    <mergeCell ref="DB74:DF74"/>
    <mergeCell ref="DG74:DK74"/>
    <mergeCell ref="DL74:DP74"/>
    <mergeCell ref="DQ74:DU74"/>
    <mergeCell ref="AP74:AT74"/>
    <mergeCell ref="AZ74:BD74"/>
    <mergeCell ref="BS74:CG74"/>
    <mergeCell ref="CH74:CL74"/>
    <mergeCell ref="CM74:CQ74"/>
    <mergeCell ref="DG73:DK73"/>
    <mergeCell ref="DL73:DP73"/>
    <mergeCell ref="DQ73:DU73"/>
    <mergeCell ref="DV73:DZ73"/>
    <mergeCell ref="Q74:U74"/>
    <mergeCell ref="V74:Z74"/>
    <mergeCell ref="AA74:AE74"/>
    <mergeCell ref="AF74:AJ74"/>
    <mergeCell ref="AK74:AO74"/>
    <mergeCell ref="BS73:CG73"/>
    <mergeCell ref="CH73:CL73"/>
    <mergeCell ref="CM73:CQ73"/>
    <mergeCell ref="CR73:CV73"/>
    <mergeCell ref="CW73:DA73"/>
    <mergeCell ref="DB73:DF73"/>
    <mergeCell ref="DG75:DK75"/>
    <mergeCell ref="DL75:DP75"/>
    <mergeCell ref="DQ75:DU75"/>
    <mergeCell ref="DV75:DZ75"/>
    <mergeCell ref="Q76:U76"/>
    <mergeCell ref="V76:Z76"/>
    <mergeCell ref="AA76:AE76"/>
    <mergeCell ref="AF76:AJ76"/>
    <mergeCell ref="AK76:AO76"/>
    <mergeCell ref="BS75:CG75"/>
    <mergeCell ref="CH75:CL75"/>
    <mergeCell ref="CM75:CQ75"/>
    <mergeCell ref="CR75:CV75"/>
    <mergeCell ref="CW75:DA75"/>
    <mergeCell ref="DB75:DF75"/>
    <mergeCell ref="Q75:U75"/>
    <mergeCell ref="V75:Z75"/>
    <mergeCell ref="AA75:AE75"/>
    <mergeCell ref="AF75:AJ75"/>
    <mergeCell ref="AK75:AO75"/>
    <mergeCell ref="AP75:AT75"/>
    <mergeCell ref="AZ75:BD75"/>
    <mergeCell ref="AU76:AY76"/>
    <mergeCell ref="AU75:AY75"/>
    <mergeCell ref="DV76:DZ76"/>
    <mergeCell ref="CR76:CV76"/>
    <mergeCell ref="CW76:DA76"/>
    <mergeCell ref="DB76:DF76"/>
    <mergeCell ref="DG76:DK76"/>
    <mergeCell ref="DL76:DP76"/>
    <mergeCell ref="DQ76:DU76"/>
    <mergeCell ref="AP76:AT76"/>
    <mergeCell ref="AZ76:BD76"/>
    <mergeCell ref="BS76:CG76"/>
    <mergeCell ref="CH76:CL76"/>
    <mergeCell ref="CM76:CQ76"/>
    <mergeCell ref="AU78:AY78"/>
    <mergeCell ref="AU77:AY77"/>
    <mergeCell ref="CR78:CV78"/>
    <mergeCell ref="CW78:DA78"/>
    <mergeCell ref="DB78:DF78"/>
    <mergeCell ref="DG78:DK78"/>
    <mergeCell ref="DL78:DP78"/>
    <mergeCell ref="DQ78:DU78"/>
    <mergeCell ref="AP78:AT78"/>
    <mergeCell ref="AZ78:BD78"/>
    <mergeCell ref="BS78:CG78"/>
    <mergeCell ref="CH78:CL78"/>
    <mergeCell ref="CM78:CQ78"/>
    <mergeCell ref="DG77:DK77"/>
    <mergeCell ref="DL77:DP77"/>
    <mergeCell ref="DQ77:DU77"/>
    <mergeCell ref="Q78:U78"/>
    <mergeCell ref="V78:Z78"/>
    <mergeCell ref="AA78:AE78"/>
    <mergeCell ref="AF78:AJ78"/>
    <mergeCell ref="AK78:AO78"/>
    <mergeCell ref="BS77:CG77"/>
    <mergeCell ref="CH77:CL77"/>
    <mergeCell ref="CM77:CQ77"/>
    <mergeCell ref="CR77:CV77"/>
    <mergeCell ref="CW77:DA77"/>
    <mergeCell ref="DB77:DF77"/>
    <mergeCell ref="DG79:DK79"/>
    <mergeCell ref="DL79:DP79"/>
    <mergeCell ref="DQ79:DU79"/>
    <mergeCell ref="DV79:DZ79"/>
    <mergeCell ref="Q77:U77"/>
    <mergeCell ref="V77:Z77"/>
    <mergeCell ref="AA77:AE77"/>
    <mergeCell ref="AF77:AJ77"/>
    <mergeCell ref="AK77:AO77"/>
    <mergeCell ref="AP77:AT77"/>
    <mergeCell ref="AZ77:BD77"/>
    <mergeCell ref="DV78:DZ78"/>
    <mergeCell ref="DV77:DZ77"/>
    <mergeCell ref="Q80:U80"/>
    <mergeCell ref="V80:Z80"/>
    <mergeCell ref="AA80:AE80"/>
    <mergeCell ref="AF80:AJ80"/>
    <mergeCell ref="AK80:AO80"/>
    <mergeCell ref="BS79:CG79"/>
    <mergeCell ref="CH79:CL79"/>
    <mergeCell ref="CM79:CQ79"/>
    <mergeCell ref="CR79:CV79"/>
    <mergeCell ref="CW79:DA79"/>
    <mergeCell ref="DB79:DF79"/>
    <mergeCell ref="Q79:U79"/>
    <mergeCell ref="V79:Z79"/>
    <mergeCell ref="AA79:AE79"/>
    <mergeCell ref="AF79:AJ79"/>
    <mergeCell ref="AK79:AO79"/>
    <mergeCell ref="AP79:AT79"/>
    <mergeCell ref="AZ79:BD79"/>
    <mergeCell ref="AU80:AY80"/>
    <mergeCell ref="AU79:AY79"/>
    <mergeCell ref="DV80:DZ80"/>
    <mergeCell ref="Q81:U81"/>
    <mergeCell ref="V81:Z81"/>
    <mergeCell ref="AA81:AE81"/>
    <mergeCell ref="AF81:AJ81"/>
    <mergeCell ref="AK81:AO81"/>
    <mergeCell ref="AP81:AT81"/>
    <mergeCell ref="AZ81:BD81"/>
    <mergeCell ref="CR80:CV80"/>
    <mergeCell ref="CW80:DA80"/>
    <mergeCell ref="DB80:DF80"/>
    <mergeCell ref="DG80:DK80"/>
    <mergeCell ref="DL80:DP80"/>
    <mergeCell ref="DQ80:DU80"/>
    <mergeCell ref="DV82:DZ82"/>
    <mergeCell ref="AP80:AT80"/>
    <mergeCell ref="AZ80:BD80"/>
    <mergeCell ref="BS80:CG80"/>
    <mergeCell ref="CH80:CL80"/>
    <mergeCell ref="CM80:CQ80"/>
    <mergeCell ref="AU82:AY82"/>
    <mergeCell ref="AU81:AY81"/>
    <mergeCell ref="CR82:CV82"/>
    <mergeCell ref="CW82:DA82"/>
    <mergeCell ref="DB82:DF82"/>
    <mergeCell ref="DG82:DK82"/>
    <mergeCell ref="DL82:DP82"/>
    <mergeCell ref="DQ82:DU82"/>
    <mergeCell ref="AP82:AT82"/>
    <mergeCell ref="AZ82:BD82"/>
    <mergeCell ref="BS82:CG82"/>
    <mergeCell ref="CH82:CL82"/>
    <mergeCell ref="B86:P86"/>
    <mergeCell ref="Q86:U86"/>
    <mergeCell ref="V86:Z86"/>
    <mergeCell ref="AA86:AE86"/>
    <mergeCell ref="AF86:AJ86"/>
    <mergeCell ref="AK86:AO86"/>
    <mergeCell ref="BS85:CG85"/>
    <mergeCell ref="CH85:CL85"/>
    <mergeCell ref="CM82:CQ82"/>
    <mergeCell ref="DG81:DK81"/>
    <mergeCell ref="DL81:DP81"/>
    <mergeCell ref="DQ81:DU81"/>
    <mergeCell ref="DV81:DZ81"/>
    <mergeCell ref="Q82:U82"/>
    <mergeCell ref="V82:Z82"/>
    <mergeCell ref="AA82:AE82"/>
    <mergeCell ref="AF82:AJ82"/>
    <mergeCell ref="AK82:AO82"/>
    <mergeCell ref="BS81:CG81"/>
    <mergeCell ref="CH81:CL81"/>
    <mergeCell ref="CM81:CQ81"/>
    <mergeCell ref="CR81:CV81"/>
    <mergeCell ref="CW81:DA81"/>
    <mergeCell ref="DB81:DF81"/>
    <mergeCell ref="CM84:CQ84"/>
    <mergeCell ref="DG83:DK83"/>
    <mergeCell ref="DL83:DP83"/>
    <mergeCell ref="DQ83:DU83"/>
    <mergeCell ref="DV83:DZ83"/>
    <mergeCell ref="Q84:U84"/>
    <mergeCell ref="V84:Z84"/>
    <mergeCell ref="AA84:AE84"/>
    <mergeCell ref="B85:P85"/>
    <mergeCell ref="Q85:U85"/>
    <mergeCell ref="V85:Z85"/>
    <mergeCell ref="AA85:AE85"/>
    <mergeCell ref="AF85:AJ85"/>
    <mergeCell ref="AK85:AO85"/>
    <mergeCell ref="AP85:AT85"/>
    <mergeCell ref="AZ85:BD85"/>
    <mergeCell ref="CR84:CV84"/>
    <mergeCell ref="CW84:DA84"/>
    <mergeCell ref="DB84:DF84"/>
    <mergeCell ref="DG84:DK84"/>
    <mergeCell ref="DL84:DP84"/>
    <mergeCell ref="DQ84:DU84"/>
    <mergeCell ref="Q83:U83"/>
    <mergeCell ref="V83:Z83"/>
    <mergeCell ref="AA83:AE83"/>
    <mergeCell ref="AF83:AJ83"/>
    <mergeCell ref="AK83:AO83"/>
    <mergeCell ref="AP83:AT83"/>
    <mergeCell ref="AZ83:BD83"/>
    <mergeCell ref="AU84:AY84"/>
    <mergeCell ref="AU83:AY83"/>
    <mergeCell ref="AF84:AJ84"/>
    <mergeCell ref="AK84:AO84"/>
    <mergeCell ref="BS83:CG83"/>
    <mergeCell ref="CH83:CL83"/>
    <mergeCell ref="CM83:CQ83"/>
    <mergeCell ref="CR83:CV83"/>
    <mergeCell ref="CW83:DA83"/>
    <mergeCell ref="DB83:DF83"/>
    <mergeCell ref="DV86:DZ86"/>
    <mergeCell ref="AP84:AT84"/>
    <mergeCell ref="AZ84:BD84"/>
    <mergeCell ref="BS84:CG84"/>
    <mergeCell ref="CH84:CL84"/>
    <mergeCell ref="CR86:CV86"/>
    <mergeCell ref="CW86:DA86"/>
    <mergeCell ref="DB86:DF86"/>
    <mergeCell ref="DG86:DK86"/>
    <mergeCell ref="DL86:DP86"/>
    <mergeCell ref="DQ86:DU86"/>
    <mergeCell ref="AP86:AT86"/>
    <mergeCell ref="AZ86:BD86"/>
    <mergeCell ref="BS86:CG86"/>
    <mergeCell ref="CH86:CL86"/>
    <mergeCell ref="CM86:CQ86"/>
    <mergeCell ref="AU87:AY87"/>
    <mergeCell ref="AU86:AY86"/>
    <mergeCell ref="DG85:DK85"/>
    <mergeCell ref="DL85:DP85"/>
    <mergeCell ref="DQ85:DU85"/>
    <mergeCell ref="DV85:DZ85"/>
    <mergeCell ref="AU85:AY85"/>
    <mergeCell ref="CM85:CQ85"/>
    <mergeCell ref="CR85:CV85"/>
    <mergeCell ref="CW85:DA85"/>
    <mergeCell ref="DB85:DF85"/>
    <mergeCell ref="DV84:DZ84"/>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B87:P87"/>
    <mergeCell ref="Q87:U87"/>
    <mergeCell ref="V87:Z87"/>
    <mergeCell ref="AA87:AE87"/>
    <mergeCell ref="AF87:AJ87"/>
    <mergeCell ref="AK87:AO87"/>
    <mergeCell ref="AP87:AT87"/>
    <mergeCell ref="AZ87:BD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0" zoomScaleNormal="85" zoomScaleSheetLayoutView="70" workbookViewId="0"/>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519</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HWmn4FhU9d3hgMqClPPheHFGYvhP0BELgEzD08+sCJxtu+EjpplLSNvglniGQu62Ikj/6XawKZWY6SUwYHWs+A==" saltValue="z87hasi4/ef2lUH2n/oEa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3gkL7hOfOEgZG0Kh0r5OVaVM60rElDfLBeT98/ed4y17XwtG7plFw9xzHpW3Xd1VWgKANRl0SHOGZ/QhjWSMRw==" saltValue="Iv44C4/z6f2gh9gNXAd9q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520</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521</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7" t="s">
        <v>522</v>
      </c>
      <c r="AP7" s="272"/>
      <c r="AQ7" s="273" t="s">
        <v>523</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8"/>
      <c r="AP8" s="278" t="s">
        <v>524</v>
      </c>
      <c r="AQ8" s="279" t="s">
        <v>525</v>
      </c>
      <c r="AR8" s="280" t="s">
        <v>526</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29" t="s">
        <v>527</v>
      </c>
      <c r="AL9" s="1130"/>
      <c r="AM9" s="1130"/>
      <c r="AN9" s="1131"/>
      <c r="AO9" s="281">
        <v>3232742</v>
      </c>
      <c r="AP9" s="281">
        <v>54576</v>
      </c>
      <c r="AQ9" s="282">
        <v>65316</v>
      </c>
      <c r="AR9" s="283">
        <v>-16.399999999999999</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29" t="s">
        <v>528</v>
      </c>
      <c r="AL10" s="1130"/>
      <c r="AM10" s="1130"/>
      <c r="AN10" s="1131"/>
      <c r="AO10" s="284">
        <v>823720</v>
      </c>
      <c r="AP10" s="284">
        <v>13906</v>
      </c>
      <c r="AQ10" s="285">
        <v>6075</v>
      </c>
      <c r="AR10" s="286">
        <v>128.9</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29" t="s">
        <v>529</v>
      </c>
      <c r="AL11" s="1130"/>
      <c r="AM11" s="1130"/>
      <c r="AN11" s="1131"/>
      <c r="AO11" s="284">
        <v>6336</v>
      </c>
      <c r="AP11" s="284">
        <v>107</v>
      </c>
      <c r="AQ11" s="285">
        <v>1232</v>
      </c>
      <c r="AR11" s="286">
        <v>-91.3</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29" t="s">
        <v>530</v>
      </c>
      <c r="AL12" s="1130"/>
      <c r="AM12" s="1130"/>
      <c r="AN12" s="1131"/>
      <c r="AO12" s="284" t="s">
        <v>531</v>
      </c>
      <c r="AP12" s="284" t="s">
        <v>531</v>
      </c>
      <c r="AQ12" s="285">
        <v>18</v>
      </c>
      <c r="AR12" s="286" t="s">
        <v>531</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29" t="s">
        <v>532</v>
      </c>
      <c r="AL13" s="1130"/>
      <c r="AM13" s="1130"/>
      <c r="AN13" s="1131"/>
      <c r="AO13" s="284">
        <v>177738</v>
      </c>
      <c r="AP13" s="284">
        <v>3001</v>
      </c>
      <c r="AQ13" s="285">
        <v>2791</v>
      </c>
      <c r="AR13" s="286">
        <v>7.5</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29" t="s">
        <v>533</v>
      </c>
      <c r="AL14" s="1130"/>
      <c r="AM14" s="1130"/>
      <c r="AN14" s="1131"/>
      <c r="AO14" s="284">
        <v>23960</v>
      </c>
      <c r="AP14" s="284">
        <v>404</v>
      </c>
      <c r="AQ14" s="285">
        <v>1364</v>
      </c>
      <c r="AR14" s="286">
        <v>-70.400000000000006</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2" t="s">
        <v>534</v>
      </c>
      <c r="AL15" s="1133"/>
      <c r="AM15" s="1133"/>
      <c r="AN15" s="1134"/>
      <c r="AO15" s="284">
        <v>-163474</v>
      </c>
      <c r="AP15" s="284">
        <v>-2760</v>
      </c>
      <c r="AQ15" s="285">
        <v>-4006</v>
      </c>
      <c r="AR15" s="286">
        <v>-31.1</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2" t="s">
        <v>197</v>
      </c>
      <c r="AL16" s="1133"/>
      <c r="AM16" s="1133"/>
      <c r="AN16" s="1134"/>
      <c r="AO16" s="284">
        <v>4101022</v>
      </c>
      <c r="AP16" s="284">
        <v>69234</v>
      </c>
      <c r="AQ16" s="285">
        <v>72790</v>
      </c>
      <c r="AR16" s="286">
        <v>-4.9000000000000004</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535</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536</v>
      </c>
      <c r="AP20" s="293" t="s">
        <v>537</v>
      </c>
      <c r="AQ20" s="294" t="s">
        <v>538</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5" t="s">
        <v>539</v>
      </c>
      <c r="AL21" s="1136"/>
      <c r="AM21" s="1136"/>
      <c r="AN21" s="1137"/>
      <c r="AO21" s="297">
        <v>5.39</v>
      </c>
      <c r="AP21" s="298">
        <v>6.54</v>
      </c>
      <c r="AQ21" s="299">
        <v>-1.1499999999999999</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5" t="s">
        <v>540</v>
      </c>
      <c r="AL22" s="1136"/>
      <c r="AM22" s="1136"/>
      <c r="AN22" s="1137"/>
      <c r="AO22" s="302">
        <v>93.7</v>
      </c>
      <c r="AP22" s="303">
        <v>98.3</v>
      </c>
      <c r="AQ22" s="304">
        <v>-4.5999999999999996</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28" t="s">
        <v>541</v>
      </c>
      <c r="B26" s="1128"/>
      <c r="C26" s="1128"/>
      <c r="D26" s="1128"/>
      <c r="E26" s="1128"/>
      <c r="F26" s="1128"/>
      <c r="G26" s="1128"/>
      <c r="H26" s="1128"/>
      <c r="I26" s="1128"/>
      <c r="J26" s="1128"/>
      <c r="K26" s="1128"/>
      <c r="L26" s="1128"/>
      <c r="M26" s="1128"/>
      <c r="N26" s="1128"/>
      <c r="O26" s="1128"/>
      <c r="P26" s="1128"/>
      <c r="Q26" s="1128"/>
      <c r="R26" s="1128"/>
      <c r="S26" s="1128"/>
      <c r="T26" s="1128"/>
      <c r="U26" s="1128"/>
      <c r="V26" s="1128"/>
      <c r="W26" s="1128"/>
      <c r="X26" s="1128"/>
      <c r="Y26" s="1128"/>
      <c r="Z26" s="1128"/>
      <c r="AA26" s="1128"/>
      <c r="AB26" s="1128"/>
      <c r="AC26" s="1128"/>
      <c r="AD26" s="1128"/>
      <c r="AE26" s="1128"/>
      <c r="AF26" s="1128"/>
      <c r="AG26" s="1128"/>
      <c r="AH26" s="1128"/>
      <c r="AI26" s="1128"/>
      <c r="AJ26" s="1128"/>
      <c r="AK26" s="1128"/>
      <c r="AL26" s="1128"/>
      <c r="AM26" s="1128"/>
      <c r="AN26" s="1128"/>
      <c r="AO26" s="1128"/>
      <c r="AP26" s="1128"/>
      <c r="AQ26" s="1128"/>
      <c r="AR26" s="1128"/>
      <c r="AS26" s="1128"/>
      <c r="AT26" s="267"/>
    </row>
    <row r="27" spans="1:46" x14ac:dyDescent="0.15">
      <c r="A27" s="309"/>
      <c r="AO27" s="262"/>
      <c r="AP27" s="262"/>
      <c r="AQ27" s="262"/>
      <c r="AR27" s="262"/>
      <c r="AS27" s="262"/>
      <c r="AT27" s="262"/>
    </row>
    <row r="28" spans="1:46" ht="17.25" x14ac:dyDescent="0.15">
      <c r="A28" s="263" t="s">
        <v>542</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543</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7" t="s">
        <v>522</v>
      </c>
      <c r="AP30" s="272"/>
      <c r="AQ30" s="273" t="s">
        <v>523</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8"/>
      <c r="AP31" s="278" t="s">
        <v>524</v>
      </c>
      <c r="AQ31" s="279" t="s">
        <v>525</v>
      </c>
      <c r="AR31" s="280" t="s">
        <v>526</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19" t="s">
        <v>544</v>
      </c>
      <c r="AL32" s="1120"/>
      <c r="AM32" s="1120"/>
      <c r="AN32" s="1121"/>
      <c r="AO32" s="312">
        <v>1438951</v>
      </c>
      <c r="AP32" s="312">
        <v>24293</v>
      </c>
      <c r="AQ32" s="313">
        <v>35011</v>
      </c>
      <c r="AR32" s="314">
        <v>-30.6</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19" t="s">
        <v>545</v>
      </c>
      <c r="AL33" s="1120"/>
      <c r="AM33" s="1120"/>
      <c r="AN33" s="1121"/>
      <c r="AO33" s="312" t="s">
        <v>531</v>
      </c>
      <c r="AP33" s="312" t="s">
        <v>531</v>
      </c>
      <c r="AQ33" s="313" t="s">
        <v>531</v>
      </c>
      <c r="AR33" s="314" t="s">
        <v>531</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19" t="s">
        <v>546</v>
      </c>
      <c r="AL34" s="1120"/>
      <c r="AM34" s="1120"/>
      <c r="AN34" s="1121"/>
      <c r="AO34" s="312" t="s">
        <v>531</v>
      </c>
      <c r="AP34" s="312" t="s">
        <v>531</v>
      </c>
      <c r="AQ34" s="313">
        <v>4</v>
      </c>
      <c r="AR34" s="314" t="s">
        <v>531</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19" t="s">
        <v>547</v>
      </c>
      <c r="AL35" s="1120"/>
      <c r="AM35" s="1120"/>
      <c r="AN35" s="1121"/>
      <c r="AO35" s="312">
        <v>432955</v>
      </c>
      <c r="AP35" s="312">
        <v>7309</v>
      </c>
      <c r="AQ35" s="313">
        <v>8351</v>
      </c>
      <c r="AR35" s="314">
        <v>-12.5</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19" t="s">
        <v>548</v>
      </c>
      <c r="AL36" s="1120"/>
      <c r="AM36" s="1120"/>
      <c r="AN36" s="1121"/>
      <c r="AO36" s="312">
        <v>55286</v>
      </c>
      <c r="AP36" s="312">
        <v>933</v>
      </c>
      <c r="AQ36" s="313">
        <v>1645</v>
      </c>
      <c r="AR36" s="314">
        <v>-43.3</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19" t="s">
        <v>549</v>
      </c>
      <c r="AL37" s="1120"/>
      <c r="AM37" s="1120"/>
      <c r="AN37" s="1121"/>
      <c r="AO37" s="312">
        <v>79519</v>
      </c>
      <c r="AP37" s="312">
        <v>1342</v>
      </c>
      <c r="AQ37" s="313">
        <v>1050</v>
      </c>
      <c r="AR37" s="314">
        <v>27.8</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22" t="s">
        <v>550</v>
      </c>
      <c r="AL38" s="1123"/>
      <c r="AM38" s="1123"/>
      <c r="AN38" s="1124"/>
      <c r="AO38" s="315" t="s">
        <v>531</v>
      </c>
      <c r="AP38" s="315" t="s">
        <v>531</v>
      </c>
      <c r="AQ38" s="316">
        <v>1</v>
      </c>
      <c r="AR38" s="304" t="s">
        <v>531</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22" t="s">
        <v>551</v>
      </c>
      <c r="AL39" s="1123"/>
      <c r="AM39" s="1123"/>
      <c r="AN39" s="1124"/>
      <c r="AO39" s="312">
        <v>-15821</v>
      </c>
      <c r="AP39" s="312">
        <v>-267</v>
      </c>
      <c r="AQ39" s="313">
        <v>-5851</v>
      </c>
      <c r="AR39" s="314">
        <v>-95.4</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19" t="s">
        <v>552</v>
      </c>
      <c r="AL40" s="1120"/>
      <c r="AM40" s="1120"/>
      <c r="AN40" s="1121"/>
      <c r="AO40" s="312">
        <v>-1399776</v>
      </c>
      <c r="AP40" s="312">
        <v>-23631</v>
      </c>
      <c r="AQ40" s="313">
        <v>-27858</v>
      </c>
      <c r="AR40" s="314">
        <v>-15.2</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25" t="s">
        <v>310</v>
      </c>
      <c r="AL41" s="1126"/>
      <c r="AM41" s="1126"/>
      <c r="AN41" s="1127"/>
      <c r="AO41" s="312">
        <v>591114</v>
      </c>
      <c r="AP41" s="312">
        <v>9979</v>
      </c>
      <c r="AQ41" s="313">
        <v>12351</v>
      </c>
      <c r="AR41" s="314">
        <v>-19.2</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553</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554</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555</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12" t="s">
        <v>522</v>
      </c>
      <c r="AN49" s="1114" t="s">
        <v>556</v>
      </c>
      <c r="AO49" s="1115"/>
      <c r="AP49" s="1115"/>
      <c r="AQ49" s="1115"/>
      <c r="AR49" s="1116"/>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13"/>
      <c r="AN50" s="328" t="s">
        <v>557</v>
      </c>
      <c r="AO50" s="329" t="s">
        <v>558</v>
      </c>
      <c r="AP50" s="330" t="s">
        <v>559</v>
      </c>
      <c r="AQ50" s="331" t="s">
        <v>560</v>
      </c>
      <c r="AR50" s="332" t="s">
        <v>561</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562</v>
      </c>
      <c r="AL51" s="325"/>
      <c r="AM51" s="333">
        <v>1378453</v>
      </c>
      <c r="AN51" s="334">
        <v>23304</v>
      </c>
      <c r="AO51" s="335">
        <v>-3.1</v>
      </c>
      <c r="AP51" s="336">
        <v>41934</v>
      </c>
      <c r="AQ51" s="337">
        <v>-12.3</v>
      </c>
      <c r="AR51" s="338">
        <v>9.1999999999999993</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563</v>
      </c>
      <c r="AM52" s="341">
        <v>257273</v>
      </c>
      <c r="AN52" s="342">
        <v>4349</v>
      </c>
      <c r="AO52" s="343">
        <v>-60.2</v>
      </c>
      <c r="AP52" s="344">
        <v>23352</v>
      </c>
      <c r="AQ52" s="345">
        <v>-9.6999999999999993</v>
      </c>
      <c r="AR52" s="346">
        <v>-50.5</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564</v>
      </c>
      <c r="AL53" s="325"/>
      <c r="AM53" s="333">
        <v>1979625</v>
      </c>
      <c r="AN53" s="334">
        <v>33259</v>
      </c>
      <c r="AO53" s="335">
        <v>42.7</v>
      </c>
      <c r="AP53" s="336">
        <v>45588</v>
      </c>
      <c r="AQ53" s="337">
        <v>8.6999999999999993</v>
      </c>
      <c r="AR53" s="338">
        <v>34</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563</v>
      </c>
      <c r="AM54" s="341">
        <v>587385</v>
      </c>
      <c r="AN54" s="342">
        <v>9868</v>
      </c>
      <c r="AO54" s="343">
        <v>126.9</v>
      </c>
      <c r="AP54" s="344">
        <v>24150</v>
      </c>
      <c r="AQ54" s="345">
        <v>3.4</v>
      </c>
      <c r="AR54" s="346">
        <v>123.5</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565</v>
      </c>
      <c r="AL55" s="325"/>
      <c r="AM55" s="333">
        <v>1237605</v>
      </c>
      <c r="AN55" s="334">
        <v>20750</v>
      </c>
      <c r="AO55" s="335">
        <v>-37.6</v>
      </c>
      <c r="AP55" s="336">
        <v>45483</v>
      </c>
      <c r="AQ55" s="337">
        <v>-0.2</v>
      </c>
      <c r="AR55" s="338">
        <v>-37.4</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563</v>
      </c>
      <c r="AM56" s="341">
        <v>658069</v>
      </c>
      <c r="AN56" s="342">
        <v>11033</v>
      </c>
      <c r="AO56" s="343">
        <v>11.8</v>
      </c>
      <c r="AP56" s="344">
        <v>24241</v>
      </c>
      <c r="AQ56" s="345">
        <v>0.4</v>
      </c>
      <c r="AR56" s="346">
        <v>11.4</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566</v>
      </c>
      <c r="AL57" s="325"/>
      <c r="AM57" s="333">
        <v>1642391</v>
      </c>
      <c r="AN57" s="334">
        <v>27604</v>
      </c>
      <c r="AO57" s="335">
        <v>33</v>
      </c>
      <c r="AP57" s="336">
        <v>45945</v>
      </c>
      <c r="AQ57" s="337">
        <v>1</v>
      </c>
      <c r="AR57" s="338">
        <v>32</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563</v>
      </c>
      <c r="AM58" s="341">
        <v>1038185</v>
      </c>
      <c r="AN58" s="342">
        <v>17449</v>
      </c>
      <c r="AO58" s="343">
        <v>58.2</v>
      </c>
      <c r="AP58" s="344">
        <v>25180</v>
      </c>
      <c r="AQ58" s="345">
        <v>3.9</v>
      </c>
      <c r="AR58" s="346">
        <v>54.3</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567</v>
      </c>
      <c r="AL59" s="325"/>
      <c r="AM59" s="333">
        <v>3435487</v>
      </c>
      <c r="AN59" s="334">
        <v>57999</v>
      </c>
      <c r="AO59" s="335">
        <v>110.1</v>
      </c>
      <c r="AP59" s="336">
        <v>44475</v>
      </c>
      <c r="AQ59" s="337">
        <v>-3.2</v>
      </c>
      <c r="AR59" s="338">
        <v>113.3</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563</v>
      </c>
      <c r="AM60" s="341">
        <v>1325242</v>
      </c>
      <c r="AN60" s="342">
        <v>22373</v>
      </c>
      <c r="AO60" s="343">
        <v>28.2</v>
      </c>
      <c r="AP60" s="344">
        <v>24780</v>
      </c>
      <c r="AQ60" s="345">
        <v>-1.6</v>
      </c>
      <c r="AR60" s="346">
        <v>29.8</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568</v>
      </c>
      <c r="AL61" s="347"/>
      <c r="AM61" s="348">
        <v>1934712</v>
      </c>
      <c r="AN61" s="349">
        <v>32583</v>
      </c>
      <c r="AO61" s="350">
        <v>29</v>
      </c>
      <c r="AP61" s="351">
        <v>44685</v>
      </c>
      <c r="AQ61" s="352">
        <v>-1.2</v>
      </c>
      <c r="AR61" s="338">
        <v>30.2</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563</v>
      </c>
      <c r="AM62" s="341">
        <v>773231</v>
      </c>
      <c r="AN62" s="342">
        <v>13014</v>
      </c>
      <c r="AO62" s="343">
        <v>33</v>
      </c>
      <c r="AP62" s="344">
        <v>24341</v>
      </c>
      <c r="AQ62" s="345">
        <v>-0.7</v>
      </c>
      <c r="AR62" s="346">
        <v>33.700000000000003</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Iu2PQn5eLSxf9JtVZJfvKB/ROw0iylD2XAhdOZEfHJlLOqT0D6TI9GgI6V8NyIgKS4H5vf8lZtCUYxOgkKV1DA==" saltValue="6aMpxl5mdUYgHRbb+Uib+Q=="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view="pageBreakPreview" zoomScale="80" zoomScaleNormal="100" zoomScaleSheetLayoutView="80" workbookViewId="0"/>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570</v>
      </c>
    </row>
    <row r="120" spans="125:125" ht="13.5" hidden="1" customHeight="1" x14ac:dyDescent="0.15"/>
    <row r="121" spans="125:125" ht="13.5" hidden="1" customHeight="1" x14ac:dyDescent="0.15">
      <c r="DU121" s="259"/>
    </row>
  </sheetData>
  <sheetProtection algorithmName="SHA-512" hashValue="yU76UI65bzhEH+0WOlRqKrD+S4+NNnMppB+pQzGoFpwZmbSWBsoFl+5vWuaX5MwqevnbJxNswzSKCWY2Vnm/YQ==" saltValue="+k0ki2iCgajAFQ9D54oKB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90" zoomScaleNormal="90" zoomScaleSheetLayoutView="55" workbookViewId="0"/>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571</v>
      </c>
    </row>
  </sheetData>
  <sheetProtection algorithmName="SHA-512" hashValue="fMkTg1cXM2rYVPFuuv9VURdYP4xvLJ2+OosoYaViU2o+igA62eFsHQ1JwYSS7SUPgV/f358sQJi9O2l8I0/BRA==" saltValue="n7KXAIih9RhyQFoZPWlfF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572</v>
      </c>
      <c r="G46" s="8" t="s">
        <v>573</v>
      </c>
      <c r="H46" s="8" t="s">
        <v>574</v>
      </c>
      <c r="I46" s="8" t="s">
        <v>575</v>
      </c>
      <c r="J46" s="9" t="s">
        <v>576</v>
      </c>
    </row>
    <row r="47" spans="2:10" ht="57.75" customHeight="1" x14ac:dyDescent="0.15">
      <c r="B47" s="10"/>
      <c r="C47" s="1138" t="s">
        <v>3</v>
      </c>
      <c r="D47" s="1138"/>
      <c r="E47" s="1139"/>
      <c r="F47" s="11">
        <v>18.670000000000002</v>
      </c>
      <c r="G47" s="12">
        <v>21.92</v>
      </c>
      <c r="H47" s="12">
        <v>21.47</v>
      </c>
      <c r="I47" s="12">
        <v>25.45</v>
      </c>
      <c r="J47" s="13">
        <v>25.3</v>
      </c>
    </row>
    <row r="48" spans="2:10" ht="57.75" customHeight="1" x14ac:dyDescent="0.15">
      <c r="B48" s="14"/>
      <c r="C48" s="1140" t="s">
        <v>4</v>
      </c>
      <c r="D48" s="1140"/>
      <c r="E48" s="1141"/>
      <c r="F48" s="15">
        <v>7.39</v>
      </c>
      <c r="G48" s="16">
        <v>5.68</v>
      </c>
      <c r="H48" s="16">
        <v>12.34</v>
      </c>
      <c r="I48" s="16">
        <v>15.97</v>
      </c>
      <c r="J48" s="17">
        <v>10.98</v>
      </c>
    </row>
    <row r="49" spans="2:10" ht="57.75" customHeight="1" thickBot="1" x14ac:dyDescent="0.2">
      <c r="B49" s="18"/>
      <c r="C49" s="1142" t="s">
        <v>5</v>
      </c>
      <c r="D49" s="1142"/>
      <c r="E49" s="1143"/>
      <c r="F49" s="19" t="s">
        <v>577</v>
      </c>
      <c r="G49" s="20">
        <v>4.49</v>
      </c>
      <c r="H49" s="20">
        <v>7.42</v>
      </c>
      <c r="I49" s="20">
        <v>10.37</v>
      </c>
      <c r="J49" s="21" t="s">
        <v>578</v>
      </c>
    </row>
    <row r="50" spans="2:10" x14ac:dyDescent="0.15"/>
  </sheetData>
  <sheetProtection algorithmName="SHA-512" hashValue="7+coPNOynmJT/PIKhQsShJTPfPoaySs+ju4Vx3bzFL3takhuJTM/9XDXqL6x4ujbE+R4Pn89FMDpBHFlnDDA8w==" saltValue="t5YZFYo2Jq2QTnbG3CXEj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2024-03-27T23:56:38Z</cp:lastPrinted>
  <dcterms:created xsi:type="dcterms:W3CDTF">2024-02-05T03:20:57Z</dcterms:created>
  <dcterms:modified xsi:type="dcterms:W3CDTF">2024-03-28T11:59:41Z</dcterms:modified>
  <cp:category/>
</cp:coreProperties>
</file>